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C:\!Silvo 2025\JN SJN, MOL 2025\ENLJ SIR 373-25 SD VO Tolstojeva\"/>
    </mc:Choice>
  </mc:AlternateContent>
  <xr:revisionPtr revIDLastSave="0" documentId="13_ncr:1_{804F35DE-3ECF-4160-A489-5CC9A5123995}" xr6:coauthVersionLast="47" xr6:coauthVersionMax="47" xr10:uidLastSave="{00000000-0000-0000-0000-000000000000}"/>
  <bookViews>
    <workbookView xWindow="-120" yWindow="-120" windowWidth="29040" windowHeight="17520" tabRatio="956" xr2:uid="{00000000-000D-0000-FFFF-FFFF00000000}"/>
  </bookViews>
  <sheets>
    <sheet name="Rekapitulacija_VO_SD" sheetId="42" r:id="rId1"/>
    <sheet name="Vrocevod_T-1800_SD" sheetId="1" r:id="rId2"/>
    <sheet name="Vrocevod_T-1811_SD" sheetId="52" r:id="rId3"/>
    <sheet name="Vrocevod_T-1814_SD" sheetId="53" r:id="rId4"/>
    <sheet name="Vrocevod_P-222_SD" sheetId="50" r:id="rId5"/>
  </sheets>
  <definedNames>
    <definedName name="_xlnm._FilterDatabase" localSheetId="4" hidden="1">'Vrocevod_P-222_SD'!$A$6:$F$6</definedName>
    <definedName name="_xlnm._FilterDatabase" localSheetId="1" hidden="1">'Vrocevod_T-1800_SD'!#REF!</definedName>
    <definedName name="_xlnm._FilterDatabase" localSheetId="2" hidden="1">'Vrocevod_T-1811_SD'!$A$6:$F$6</definedName>
    <definedName name="_xlnm._FilterDatabase" localSheetId="3" hidden="1">'Vrocevod_T-1814_SD'!#REF!</definedName>
    <definedName name="investicija" localSheetId="0">Rekapitulacija_VO_SD!#REF!</definedName>
    <definedName name="investicija" localSheetId="4">#REF!</definedName>
    <definedName name="investicija" localSheetId="2">#REF!</definedName>
    <definedName name="investicija" localSheetId="3">#REF!</definedName>
    <definedName name="investicija">#REF!</definedName>
    <definedName name="_xlnm.Print_Area" localSheetId="0">Rekapitulacija_VO_SD!$A$1:$G$24</definedName>
    <definedName name="_xlnm.Print_Area" localSheetId="4">'Vrocevod_P-222_SD'!$A$1:$F$62</definedName>
    <definedName name="_xlnm.Print_Area" localSheetId="1">'Vrocevod_T-1800_SD'!$A$1:$F$324</definedName>
    <definedName name="_xlnm.Print_Area" localSheetId="2">'Vrocevod_T-1811_SD'!$A$1:$F$191</definedName>
    <definedName name="_xlnm.Print_Area" localSheetId="3">'Vrocevod_T-1814_SD'!$A$1:$F$147</definedName>
    <definedName name="_xlnm.Print_Titles" localSheetId="4">'Vrocevod_P-222_SD'!$5:$5</definedName>
    <definedName name="_xlnm.Print_Titles" localSheetId="1">'Vrocevod_T-1800_SD'!$5:$5</definedName>
    <definedName name="_xlnm.Print_Titles" localSheetId="2">'Vrocevod_T-1811_SD'!$5:$5</definedName>
    <definedName name="_xlnm.Print_Titles" localSheetId="3">'Vrocevod_T-1814_SD'!$5:$5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58" i="50" l="1"/>
  <c r="A53" i="50"/>
  <c r="A48" i="50"/>
  <c r="A43" i="50"/>
  <c r="A38" i="50"/>
  <c r="A168" i="52"/>
  <c r="A159" i="52"/>
  <c r="A134" i="52"/>
  <c r="A129" i="52"/>
  <c r="A107" i="52"/>
  <c r="A101" i="52"/>
  <c r="A95" i="52"/>
  <c r="A85" i="52"/>
  <c r="A90" i="1"/>
  <c r="F118" i="52"/>
  <c r="F60" i="52"/>
  <c r="F53" i="52"/>
  <c r="F50" i="1" l="1"/>
  <c r="F45" i="1" l="1"/>
  <c r="F258" i="1" l="1"/>
  <c r="F257" i="1"/>
  <c r="F251" i="1"/>
  <c r="F20" i="53" l="1"/>
  <c r="F225" i="1" l="1"/>
  <c r="F55" i="1" l="1"/>
  <c r="F191" i="1"/>
  <c r="F87" i="1" l="1"/>
  <c r="F317" i="1"/>
  <c r="F316" i="1"/>
  <c r="F315" i="1"/>
  <c r="F314" i="1"/>
  <c r="F277" i="1"/>
  <c r="F278" i="1"/>
  <c r="F136" i="1"/>
  <c r="F131" i="1"/>
  <c r="F126" i="1"/>
  <c r="F125" i="1"/>
  <c r="F148" i="1" l="1"/>
  <c r="F185" i="1"/>
  <c r="F93" i="1"/>
  <c r="F94" i="1"/>
  <c r="F110" i="52" l="1"/>
  <c r="F76" i="52"/>
  <c r="F75" i="52"/>
  <c r="F11" i="52"/>
  <c r="F38" i="52"/>
  <c r="F39" i="52"/>
  <c r="F54" i="53" l="1"/>
  <c r="F139" i="53"/>
  <c r="F140" i="53"/>
  <c r="F133" i="53"/>
  <c r="F128" i="53"/>
  <c r="F127" i="53"/>
  <c r="F122" i="53"/>
  <c r="F121" i="53"/>
  <c r="F116" i="53"/>
  <c r="F111" i="53"/>
  <c r="F106" i="53"/>
  <c r="F100" i="53"/>
  <c r="F94" i="53"/>
  <c r="F87" i="53"/>
  <c r="F86" i="53"/>
  <c r="F81" i="53"/>
  <c r="F76" i="53"/>
  <c r="F75" i="53"/>
  <c r="F70" i="53"/>
  <c r="F65" i="53"/>
  <c r="F60" i="53"/>
  <c r="F48" i="53"/>
  <c r="F47" i="53"/>
  <c r="F41" i="53"/>
  <c r="F35" i="53"/>
  <c r="F29" i="53"/>
  <c r="F21" i="53"/>
  <c r="F12" i="53"/>
  <c r="F11" i="53"/>
  <c r="F184" i="52"/>
  <c r="F183" i="52"/>
  <c r="F177" i="52"/>
  <c r="F176" i="52"/>
  <c r="F170" i="52"/>
  <c r="F165" i="52"/>
  <c r="F164" i="52"/>
  <c r="F163" i="52"/>
  <c r="F162" i="52"/>
  <c r="F161" i="52"/>
  <c r="F156" i="52"/>
  <c r="F155" i="52"/>
  <c r="F154" i="52"/>
  <c r="F153" i="52"/>
  <c r="F152" i="52"/>
  <c r="F147" i="52"/>
  <c r="F142" i="52"/>
  <c r="F137" i="52"/>
  <c r="F131" i="52"/>
  <c r="F126" i="52"/>
  <c r="F125" i="52"/>
  <c r="F119" i="52"/>
  <c r="F112" i="52"/>
  <c r="F111" i="52"/>
  <c r="F104" i="52"/>
  <c r="F98" i="52"/>
  <c r="F97" i="52"/>
  <c r="F92" i="52"/>
  <c r="F87" i="52"/>
  <c r="F82" i="52"/>
  <c r="F69" i="52"/>
  <c r="F68" i="52"/>
  <c r="F67" i="52"/>
  <c r="F61" i="52"/>
  <c r="F54" i="52"/>
  <c r="F47" i="52"/>
  <c r="F30" i="52"/>
  <c r="F22" i="52"/>
  <c r="F21" i="52"/>
  <c r="F13" i="52"/>
  <c r="F12" i="52"/>
  <c r="F145" i="53" l="1"/>
  <c r="F147" i="53" s="1"/>
  <c r="G17" i="42" s="1"/>
  <c r="F189" i="52"/>
  <c r="F191" i="52" s="1"/>
  <c r="G16" i="42" s="1"/>
  <c r="F55" i="50"/>
  <c r="F50" i="50"/>
  <c r="F45" i="50"/>
  <c r="F40" i="50"/>
  <c r="F35" i="50"/>
  <c r="F30" i="50"/>
  <c r="F24" i="50"/>
  <c r="F18" i="50"/>
  <c r="F10" i="50"/>
  <c r="A7" i="50"/>
  <c r="F292" i="1"/>
  <c r="F268" i="1"/>
  <c r="F263" i="1"/>
  <c r="F72" i="1"/>
  <c r="F60" i="50" l="1"/>
  <c r="F62" i="50" s="1"/>
  <c r="G24" i="42" s="1"/>
  <c r="G8" i="42" s="1"/>
  <c r="A13" i="50"/>
  <c r="A7" i="53" l="1"/>
  <c r="A7" i="52"/>
  <c r="A21" i="50"/>
  <c r="A27" i="50" s="1"/>
  <c r="A33" i="50" s="1"/>
  <c r="A16" i="52" l="1"/>
  <c r="A25" i="52" s="1"/>
  <c r="A33" i="52" s="1"/>
  <c r="A42" i="52" s="1"/>
  <c r="A50" i="52" s="1"/>
  <c r="A57" i="52" s="1"/>
  <c r="A64" i="52" s="1"/>
  <c r="A15" i="53"/>
  <c r="A72" i="52" l="1"/>
  <c r="A79" i="52" s="1"/>
  <c r="A24" i="53"/>
  <c r="A32" i="53" s="1"/>
  <c r="A38" i="53" s="1"/>
  <c r="A44" i="53" s="1"/>
  <c r="A90" i="52" l="1"/>
  <c r="A51" i="53"/>
  <c r="A57" i="53" s="1"/>
  <c r="F313" i="1"/>
  <c r="F312" i="1"/>
  <c r="F306" i="1"/>
  <c r="F305" i="1"/>
  <c r="F299" i="1"/>
  <c r="F298" i="1"/>
  <c r="F287" i="1"/>
  <c r="F286" i="1"/>
  <c r="F285" i="1"/>
  <c r="F284" i="1"/>
  <c r="F283" i="1"/>
  <c r="F276" i="1"/>
  <c r="F275" i="1"/>
  <c r="F274" i="1"/>
  <c r="F273" i="1"/>
  <c r="F241" i="1"/>
  <c r="F240" i="1"/>
  <c r="F239" i="1"/>
  <c r="F238" i="1"/>
  <c r="F232" i="1"/>
  <c r="F226" i="1"/>
  <c r="F224" i="1"/>
  <c r="F223" i="1"/>
  <c r="F218" i="1"/>
  <c r="F212" i="1"/>
  <c r="F205" i="1"/>
  <c r="F198" i="1"/>
  <c r="F179" i="1"/>
  <c r="F173" i="1"/>
  <c r="F172" i="1"/>
  <c r="F166" i="1"/>
  <c r="F165" i="1"/>
  <c r="F164" i="1"/>
  <c r="F163" i="1"/>
  <c r="F157" i="1"/>
  <c r="F156" i="1"/>
  <c r="F155" i="1"/>
  <c r="F154" i="1"/>
  <c r="F142" i="1"/>
  <c r="F119" i="1"/>
  <c r="F110" i="1"/>
  <c r="F104" i="1"/>
  <c r="F103" i="1"/>
  <c r="F102" i="1"/>
  <c r="F96" i="1"/>
  <c r="F95" i="1"/>
  <c r="F81" i="1"/>
  <c r="F80" i="1"/>
  <c r="F79" i="1"/>
  <c r="F78" i="1"/>
  <c r="F77" i="1"/>
  <c r="F67" i="1"/>
  <c r="F66" i="1"/>
  <c r="F65" i="1"/>
  <c r="F60" i="1"/>
  <c r="F44" i="1"/>
  <c r="F38" i="1"/>
  <c r="F30" i="1"/>
  <c r="F24" i="1"/>
  <c r="F18" i="1"/>
  <c r="F12" i="1"/>
  <c r="F322" i="1" l="1"/>
  <c r="F324" i="1" s="1"/>
  <c r="A63" i="53"/>
  <c r="A68" i="53" s="1"/>
  <c r="A73" i="53" s="1"/>
  <c r="A79" i="53" s="1"/>
  <c r="A84" i="53" s="1"/>
  <c r="A90" i="53" l="1"/>
  <c r="A97" i="53" s="1"/>
  <c r="A115" i="52"/>
  <c r="A122" i="52" s="1"/>
  <c r="A140" i="52" s="1"/>
  <c r="A145" i="52" s="1"/>
  <c r="A150" i="52" s="1"/>
  <c r="A173" i="52" s="1"/>
  <c r="A180" i="52" s="1"/>
  <c r="A187" i="52" s="1"/>
  <c r="G15" i="42"/>
  <c r="A103" i="53" l="1"/>
  <c r="A109" i="53" s="1"/>
  <c r="A114" i="53" s="1"/>
  <c r="A119" i="53" s="1"/>
  <c r="A125" i="53" s="1"/>
  <c r="A131" i="53" s="1"/>
  <c r="A136" i="53" s="1"/>
  <c r="A143" i="53" s="1"/>
  <c r="A7" i="1" l="1"/>
  <c r="A15" i="1" l="1"/>
  <c r="A21" i="1" l="1"/>
  <c r="A27" i="1" s="1"/>
  <c r="A33" i="1" s="1"/>
  <c r="A41" i="1" s="1"/>
  <c r="A47" i="1" l="1"/>
  <c r="A53" i="1" s="1"/>
  <c r="A58" i="1" l="1"/>
  <c r="A63" i="1" s="1"/>
  <c r="A70" i="1" l="1"/>
  <c r="A75" i="1" s="1"/>
  <c r="A84" i="1" s="1"/>
  <c r="A100" i="1" l="1"/>
  <c r="A107" i="1" s="1"/>
  <c r="A113" i="1" s="1"/>
  <c r="A122" i="1" s="1"/>
  <c r="A129" i="1" s="1"/>
  <c r="A134" i="1" s="1"/>
  <c r="G20" i="42"/>
  <c r="G7" i="42" s="1"/>
  <c r="G6" i="42" s="1"/>
  <c r="A139" i="1" l="1"/>
  <c r="A145" i="1" s="1"/>
  <c r="A151" i="1" s="1"/>
  <c r="A160" i="1" l="1"/>
  <c r="A169" i="1" s="1"/>
  <c r="A176" i="1" s="1"/>
  <c r="A182" i="1" s="1"/>
  <c r="A188" i="1" l="1"/>
  <c r="A194" i="1" s="1"/>
  <c r="A201" i="1" s="1"/>
  <c r="A208" i="1" s="1"/>
  <c r="A216" i="1" s="1"/>
  <c r="A221" i="1" s="1"/>
  <c r="A229" i="1" s="1"/>
  <c r="A235" i="1" s="1"/>
  <c r="A244" i="1" s="1"/>
  <c r="A254" i="1" s="1"/>
  <c r="A261" i="1" l="1"/>
  <c r="A266" i="1" s="1"/>
  <c r="A271" i="1" s="1"/>
  <c r="A281" i="1" s="1"/>
  <c r="A290" i="1" s="1"/>
  <c r="A295" i="1" s="1"/>
  <c r="A302" i="1" s="1"/>
  <c r="A309" i="1" s="1"/>
  <c r="A320" i="1" s="1"/>
</calcChain>
</file>

<file path=xl/sharedStrings.xml><?xml version="1.0" encoding="utf-8"?>
<sst xmlns="http://schemas.openxmlformats.org/spreadsheetml/2006/main" count="737" uniqueCount="277">
  <si>
    <t>Z. ŠT.</t>
  </si>
  <si>
    <t>kos</t>
  </si>
  <si>
    <t xml:space="preserve">R E K A P I T U L A C I J A </t>
  </si>
  <si>
    <t>investicija</t>
  </si>
  <si>
    <t>( m )</t>
  </si>
  <si>
    <t xml:space="preserve">POPIS MATERIALA IN DEL S PREDRAČUNOM </t>
  </si>
  <si>
    <t>KOLIČINA</t>
  </si>
  <si>
    <t>ENOTA</t>
  </si>
  <si>
    <t xml:space="preserve">
OPIS POSTAVKE
</t>
  </si>
  <si>
    <r>
      <t>m</t>
    </r>
    <r>
      <rPr>
        <vertAlign val="superscript"/>
        <sz val="10"/>
        <rFont val="Arial"/>
        <family val="2"/>
        <charset val="238"/>
      </rPr>
      <t>1</t>
    </r>
  </si>
  <si>
    <t>CENA/ENOTO [EUR]</t>
  </si>
  <si>
    <t>CENA
[EUR]</t>
  </si>
  <si>
    <t>( EUR )</t>
  </si>
  <si>
    <t>EUR</t>
  </si>
  <si>
    <r>
      <t>m</t>
    </r>
    <r>
      <rPr>
        <vertAlign val="superscript"/>
        <sz val="10"/>
        <rFont val="Arial"/>
        <family val="2"/>
        <charset val="238"/>
      </rPr>
      <t>2</t>
    </r>
  </si>
  <si>
    <t>št.</t>
  </si>
  <si>
    <t>m</t>
  </si>
  <si>
    <t>Nepredvidena dela</t>
  </si>
  <si>
    <t>OZN.</t>
  </si>
  <si>
    <t>vrednost
( EUR )</t>
  </si>
  <si>
    <t>Objekt:</t>
  </si>
  <si>
    <t>A - GLAVNI VROČEVODI</t>
  </si>
  <si>
    <t>trasa in lokacija</t>
  </si>
  <si>
    <t>oznaka vročevoda</t>
  </si>
  <si>
    <t>dolžina
vročevoda</t>
  </si>
  <si>
    <t>kpl</t>
  </si>
  <si>
    <t>5.0</t>
  </si>
  <si>
    <t>5.1.1</t>
  </si>
  <si>
    <t>5.1.2</t>
  </si>
  <si>
    <t>5.1.3</t>
  </si>
  <si>
    <t>STROJNA DELA</t>
  </si>
  <si>
    <t>5.2 STROJNA DELA</t>
  </si>
  <si>
    <t>V</t>
  </si>
  <si>
    <t>IV</t>
  </si>
  <si>
    <t>SKUPAJ  D + E</t>
  </si>
  <si>
    <t>D - GLAVNI VROČEVODI</t>
  </si>
  <si>
    <t xml:space="preserve">S K U P A J - D : </t>
  </si>
  <si>
    <t>Predizolirana cev</t>
  </si>
  <si>
    <t>DN 150 (168,3 x 4,0 mm) / 250</t>
  </si>
  <si>
    <t>Dobava - montaža</t>
  </si>
  <si>
    <t>SERIJA 1</t>
  </si>
  <si>
    <t xml:space="preserve">Sestav materiala enak kot za ravne cevi. </t>
  </si>
  <si>
    <t>Predizolirani cevni lok 90°- enakokrak</t>
  </si>
  <si>
    <t>Predizoliran cevni lok 90° - enakokrak za transport vroče vode do 1300C, izdelan po standardu SIST EN 448 za predizolirane fazonske kose za daljinsko ogrevanje, z vgrajenima žicama za kontrolo vlažnosti in lokacijo napake na cevovodu.</t>
  </si>
  <si>
    <r>
      <t>DN 150 (168,3 x 4,0 mm) / 250 - 90</t>
    </r>
    <r>
      <rPr>
        <vertAlign val="superscript"/>
        <sz val="10"/>
        <rFont val="Arial"/>
        <family val="2"/>
        <charset val="238"/>
      </rPr>
      <t>0</t>
    </r>
  </si>
  <si>
    <t>Predizoliran paralelni odcep</t>
  </si>
  <si>
    <t>Predizolirani pravokotni odcep</t>
  </si>
  <si>
    <t>DN 40 / 110</t>
  </si>
  <si>
    <t>DN 150 / 250</t>
  </si>
  <si>
    <t>Predizolirana krogelna pipa</t>
  </si>
  <si>
    <t>Predizolirana krogelna pipa za transport vroče vode do 1300C, izdelana po standardu SIST EN 488 za predizolirane zaporne armature za daljinsko ogrevanje, z vgrajenima žicama za kontrolo vlažnosti in lokacijo napake na cevovodu.</t>
  </si>
  <si>
    <t>Dobava in montaža</t>
  </si>
  <si>
    <t>Zaključna kapa</t>
  </si>
  <si>
    <r>
      <t xml:space="preserve">Zaključna kapa za predizolirano cev za transport vroče vode do 130 st. C, izdelane po standardu SIST EN489 za predizolirane cevne spojke za daljinsko ogrevanje.
</t>
    </r>
    <r>
      <rPr>
        <b/>
        <sz val="10"/>
        <rFont val="Arial"/>
        <family val="2"/>
        <charset val="238"/>
      </rPr>
      <t>Serija 1.</t>
    </r>
  </si>
  <si>
    <t>Labirintno zidno tesnilo</t>
  </si>
  <si>
    <r>
      <t xml:space="preserve">Labirintno zidno tesnilo za vgradnjo v zid pri prehodu predizolirane cevi skozi zid, izdelano iz profilirane neoprenske gume.
</t>
    </r>
    <r>
      <rPr>
        <b/>
        <sz val="10"/>
        <rFont val="Arial"/>
        <family val="2"/>
        <charset val="238"/>
      </rPr>
      <t>Serija 1</t>
    </r>
  </si>
  <si>
    <t>DN 40 / 110/142</t>
  </si>
  <si>
    <t>Spojka</t>
  </si>
  <si>
    <t>Termostezna spojka za izolacijo in tesnenje varjenih spojev, za zalivanje s PU peno, izdelana po standardu SIST EN489 za spoje predizoliranih cevi za daljinsko ogrevanje. Dodatno tesnenje polnilne izvrtine s tipsko preizkušeno zaplato ali termostezno manšeto.
Serija 1</t>
  </si>
  <si>
    <t xml:space="preserve">Predizolirana cev za transport vroče vode do 130° C, izdelana po standardu SIST EN 253 za daljinsko ogrevanje, z vgrajenima žicama za kontrolo vlažnosti in lokacijo napake na cevovodu.
SERIJA 2
Cev za prenos medija:
Jeklena visokofrekvenčno varjena cev iz materiala P235TR1 (St.37.0 BW), dobavljena po SIST EN 10217-1 (DIN 1626, DIN2458) ali ustrezne.
Izolacijski material:
Poliuretanska trdna pena (PUR) izdelana iz poliola in isocianata, primerna za povečano delovno temperaturo do 130°C. Pena je homogena s povprečno velikostjo celic do max. 0,5 mm.
gostota &gt; 60 kg/m3
toplotna prevodnost pri 500C &lt; 0,03 W/mK 
Zaščitna cev:
Cev iz polietilena visoke gostote PEHD, material po DIN 8075, popolnoma nepropustna za vodo, notranjost cevi posebno obdelana za doseganje trdne povezave z izolacijo.
gostota &gt; 940 kg/m3
toplotna prevodnost &lt; 0,43 W/mK 
Dobavljena v palicah dolžine 6 ali 12 m.
</t>
  </si>
  <si>
    <t>SERIJA 2</t>
  </si>
  <si>
    <t>DN 40 (48,3 x 2,6 mm) / 125</t>
  </si>
  <si>
    <t>DN 50 (60,3 x 2,9 mm) / 140</t>
  </si>
  <si>
    <t>DN 65 (76,1 x 2,9 mm) / 160</t>
  </si>
  <si>
    <t>DN 125 (139,7 x 3,6 mm) / 250</t>
  </si>
  <si>
    <t>DN 150 (168,3 x 4,0 mm) / 280</t>
  </si>
  <si>
    <t>Predizolirani cevni lok 90°-enakokrak</t>
  </si>
  <si>
    <t>DN 50 (60,3 x 2,9 mm) / 140 - 900</t>
  </si>
  <si>
    <t>DN 65 (76,1 x 2,9 mm) / 160 - 900</t>
  </si>
  <si>
    <r>
      <t>DN 125 (139,7 x 3,6 mm) / 250 - 90</t>
    </r>
    <r>
      <rPr>
        <vertAlign val="superscript"/>
        <sz val="10"/>
        <rFont val="Arial"/>
        <family val="2"/>
        <charset val="238"/>
      </rPr>
      <t>0</t>
    </r>
  </si>
  <si>
    <r>
      <t>DN 150 (168,3 x 4,0 mm) / 280 - 90</t>
    </r>
    <r>
      <rPr>
        <vertAlign val="superscript"/>
        <sz val="10"/>
        <rFont val="Arial"/>
        <family val="2"/>
        <charset val="238"/>
      </rPr>
      <t>0</t>
    </r>
  </si>
  <si>
    <t xml:space="preserve">Predizoliran paralelni odcep - za transport vroče vode do 1300C, izdelan po standardu SIST EN 448 za predizolirane fazonske kose za daljinsko ogrevanje, z vgrajenima žicama za kontrolo vlažnosti in lokacijo napake na cevovodu. </t>
  </si>
  <si>
    <t xml:space="preserve">Predizoliran etažirani pravokotni odcep za transport vroče vode do 1300C, izdelana po standardu SIST EN 448 za predizolirane fazonske kose za daljinsko ogrevanje, z vgrajenima žicama za kontrolo vlažnosti in lokacijo napake na cevovodu. </t>
  </si>
  <si>
    <t>DN 40 / 125</t>
  </si>
  <si>
    <t>DN 50 / 140</t>
  </si>
  <si>
    <t>DN 65 / 160</t>
  </si>
  <si>
    <t>DN 150 / 280</t>
  </si>
  <si>
    <r>
      <t xml:space="preserve">Zaključna kapa za predizolirano cev za transport vroče vode do 130 st. C, izdelane po standardu SIST EN489 za predizolirane cevne spojke za daljinsko ogrevanje.
</t>
    </r>
    <r>
      <rPr>
        <b/>
        <sz val="10"/>
        <rFont val="Arial"/>
        <family val="2"/>
        <charset val="238"/>
      </rPr>
      <t>Serija 2</t>
    </r>
  </si>
  <si>
    <t>DN 125 / 250</t>
  </si>
  <si>
    <r>
      <t xml:space="preserve">Labirintno zidno tesnilo za vgradnjo v zid pri prehodu predizolirane cevi skozi zid, izdelano iz profilirane neoprenske gume.
</t>
    </r>
    <r>
      <rPr>
        <b/>
        <sz val="10"/>
        <rFont val="Arial"/>
        <family val="2"/>
        <charset val="238"/>
      </rPr>
      <t>Serija 2</t>
    </r>
  </si>
  <si>
    <t>DN 40 / 125-158</t>
  </si>
  <si>
    <t>DN 65 / 160-191</t>
  </si>
  <si>
    <t>DN 150 / 280-312</t>
  </si>
  <si>
    <t>Termostezna spojka za izolacijo in tesnenje varjenih spojev, za zalivanje s PU peno, izdelana po standardu SIST EN489 za spoje predizoliranih cevi za daljinsko ogrevanje. Dodatno tesnenje polnilne izvrtine s tipsko preizkušeno zaplato ali termostezno manšeto.
Serija 2</t>
  </si>
  <si>
    <t>Elastična blazina</t>
  </si>
  <si>
    <t xml:space="preserve">Elastična blazina, izdelana iz polietilenske mehke pene, odporne na kemikalije, za prevzemanje raztezkov predizoliranih cevi. </t>
  </si>
  <si>
    <t>debeline S=40mm</t>
  </si>
  <si>
    <t>Začasna povezava vročevoda s PEX cevmi</t>
  </si>
  <si>
    <t>Merilna doza</t>
  </si>
  <si>
    <t xml:space="preserve">Merilna doza za povezavo žic za kontrolo vlage, vključno s silikonskim kablom. (ocenjena dolžina kabla je 10m) </t>
  </si>
  <si>
    <t>Izdelava zapisnika</t>
  </si>
  <si>
    <t>a) o meritvi upornosti žic po posameznih 
odsekih trase
b) o lokaciji in dolžini cevi z vgrajenimi
drugačnimi žicami (različne upornosti žic na dolžinski meter)
c) o meritvah vlažnosti v izolaciji cevovoda</t>
  </si>
  <si>
    <t>Demontaža izolacije</t>
  </si>
  <si>
    <t>40 mm</t>
  </si>
  <si>
    <t>50 mm</t>
  </si>
  <si>
    <t>70 mm</t>
  </si>
  <si>
    <t>Kontrola stanja cevovoda</t>
  </si>
  <si>
    <t>Vizuelna kontrola stanja cevododa vključno s podporami, po demontaži izolacije in čiščenju, merjenje debeline stene na poškodovanih mestih.</t>
  </si>
  <si>
    <t>Demontaža obstoječih cevovodov</t>
  </si>
  <si>
    <t>Demontaža in razrez obstoječih cevovodov, vključno odvoz na deponijo, in plačilo pristojbine.
Cena na dolžino trase (2 cevi).</t>
  </si>
  <si>
    <t>DN15</t>
  </si>
  <si>
    <t>DN25</t>
  </si>
  <si>
    <t>DN40</t>
  </si>
  <si>
    <t>DN50</t>
  </si>
  <si>
    <t>Dobava, demontaža in montaža, odvoz na deponijo</t>
  </si>
  <si>
    <t>Sanacija odcepa</t>
  </si>
  <si>
    <t>Sanacija odcepa
- ohranitev prednapetja vročevoda
- izrez poškodovanega odcepa
- dobava in montaža odcepnega kosa, izdelanega iz jeklene cevi z vzdolžnim ali spiralnim zvarom, iz materiala P235TR1 (St 37.0), dobavljene po SIST EN 10217-1 (DIN 1626/DIN 2458), tlačno preizkušena do min. 50 bar, vključno z varilnim materialom.
Navedene dimenzije in standardi cevi so iz projekta za izvedbo obstoječega vročevoda in se lahko od dejansko vgrajenih razlikujejo.
Izvede se po potrebi!</t>
  </si>
  <si>
    <t>Sanacija ravne cevi</t>
  </si>
  <si>
    <t>Sanacija odseka ravne cevi:
- ohranitev prednapetja vročevoda
- izrez poškodovanega dela cevovoda
- izdelava nadomestnega kosa cevi, vključno priprava robov za varjenje
- varenje nadomestnega kosa ( 2 zvara ).
Material nadomestnega kosa je jeklena cev iz celega, izdelana iz materiala P235TR1 (St. 37.0), dobavljena po SIST EN 10216-1 (DIN 2629/DIN2448), tlačno preizkušena do min. 50bar.
Vključno z varilnim materialom.
Navedene dimenzije in standardi cevi so iz projekta za izvedbo obstoječega vročevoda in se lahko od dejansko vgrajenih razlikujejo.
Izvede se po potrebi!</t>
  </si>
  <si>
    <t>DN 65 (76,1 x 2,9), dolžina odseka 1 m</t>
  </si>
  <si>
    <t>DN 150 (159 x 4,5), dolžina odseka 1 m</t>
  </si>
  <si>
    <r>
      <t>Sanacija ravne cevi</t>
    </r>
    <r>
      <rPr>
        <b/>
        <u/>
        <sz val="10"/>
        <rFont val="Arial"/>
        <family val="2"/>
        <charset val="238"/>
      </rPr>
      <t xml:space="preserve">
</t>
    </r>
    <r>
      <rPr>
        <sz val="10"/>
        <rFont val="Arial"/>
        <family val="2"/>
        <charset val="238"/>
      </rPr>
      <t>Sanacija odseka ravne cevi:
- ohranitev prednapetja vročevoda
- izrez poškodovanega dela cevovoda
- izdelava nadomestnega kosa cevi, vključno priprava robov za varjenje
- varenje nadomestnega kosa ( 2 zvara ).</t>
    </r>
    <r>
      <rPr>
        <b/>
        <u/>
        <sz val="10"/>
        <rFont val="Arial"/>
        <family val="2"/>
        <charset val="238"/>
      </rPr>
      <t xml:space="preserve">
</t>
    </r>
    <r>
      <rPr>
        <sz val="10"/>
        <rFont val="Arial"/>
        <family val="2"/>
        <charset val="238"/>
      </rPr>
      <t>Material nadomestnega kosa je jeklena cev z vzdolžnim ali spiralnim zvarom, izdelana iz materiala P235TR1 (St 37.0), dobavljena po SIST EN 10217-1 (DIN 1626/DIN 2458), tlačno preizkušena do min. 50 bar.
Vključno z varilnim materialom.
Navedene dimenzije in standardi cevi so iz projekta za izvedbo obstoječega vročevoda in se lahko od dejansko vgrajenih razlikujejo.
Izvede se po potrebi!</t>
    </r>
  </si>
  <si>
    <r>
      <t>DN 500 (508,0x</t>
    </r>
    <r>
      <rPr>
        <sz val="10"/>
        <rFont val="Arial"/>
        <family val="2"/>
        <charset val="238"/>
      </rPr>
      <t>7,1</t>
    </r>
    <r>
      <rPr>
        <sz val="10"/>
        <color indexed="8"/>
        <rFont val="Arial"/>
        <family val="2"/>
        <charset val="238"/>
      </rPr>
      <t>), dolžina odseka 3 m</t>
    </r>
  </si>
  <si>
    <r>
      <t>DN 500 (508,0x</t>
    </r>
    <r>
      <rPr>
        <sz val="10"/>
        <rFont val="Arial"/>
        <family val="2"/>
        <charset val="238"/>
      </rPr>
      <t>7,1</t>
    </r>
    <r>
      <rPr>
        <sz val="10"/>
        <color indexed="8"/>
        <rFont val="Arial"/>
        <family val="2"/>
        <charset val="238"/>
      </rPr>
      <t>), dolžina odseka 2 m</t>
    </r>
  </si>
  <si>
    <r>
      <t>DN 500 (508,0x</t>
    </r>
    <r>
      <rPr>
        <sz val="10"/>
        <rFont val="Arial"/>
        <family val="2"/>
        <charset val="238"/>
      </rPr>
      <t>7,1</t>
    </r>
    <r>
      <rPr>
        <sz val="10"/>
        <color indexed="8"/>
        <rFont val="Arial"/>
        <family val="2"/>
        <charset val="238"/>
      </rPr>
      <t>), dolžina odseka 1 m</t>
    </r>
  </si>
  <si>
    <t>Sanacija cevnega loka</t>
  </si>
  <si>
    <r>
      <t>Sanacija cevnega loka:
- ohranitev prednapetja vročevoda
- izrez poškodovanega cevnega loka
- dobava nadomestnega cevnega loka, vključno priprava robov za varjenje
- varenje nadomestnega kosa ( 2 zvara ).</t>
    </r>
    <r>
      <rPr>
        <b/>
        <u/>
        <sz val="10"/>
        <rFont val="Arial"/>
        <family val="2"/>
        <charset val="238"/>
      </rPr>
      <t xml:space="preserve">
</t>
    </r>
    <r>
      <rPr>
        <sz val="10"/>
        <rFont val="Arial"/>
        <family val="2"/>
        <charset val="238"/>
      </rPr>
      <t>Material nadomestnega kosa je lok iz jeklene cevi iz celega iz materiala P235TR1 (St. 37.0), dobavljene po SIST EN 10216-1 (DIN 2629/DIN2448), tlačno preizkušen do min. 50 bar, vključno z varilnim materialom.
Navedene dimenzije in standardi cevi so iz projekta za izvedbo obstoječega vročevoda in se lahko od dejansko vgrajenih razlikujejo.
Izvede se po potrebi!</t>
    </r>
  </si>
  <si>
    <t>DN 65 (76,1 x 2,9), R=3D</t>
  </si>
  <si>
    <t>DN 150 (159 x 4,5), R=3D</t>
  </si>
  <si>
    <r>
      <t>Sanacija cevnega loka:
- ohranitev prednapetja vročevoda
- izrez poškodovanega segmenta loka
- izdelava nadomestnega segmentnega loka, vključno priprava robov za varjenje
- varenje nadomestnega kosa ( 2 zvara ).</t>
    </r>
    <r>
      <rPr>
        <b/>
        <u/>
        <sz val="10"/>
        <rFont val="Arial"/>
        <family val="2"/>
        <charset val="238"/>
      </rPr>
      <t xml:space="preserve">
</t>
    </r>
    <r>
      <rPr>
        <sz val="10"/>
        <rFont val="Arial"/>
        <family val="2"/>
        <charset val="238"/>
      </rPr>
      <t>Material nadomestnega kosa je jeklena cev z vzdolžnim ali spiralnim zvarom, izdelana iz materiala P235TR1 (St 37.0), dobavljena po SIST EN 10217-1 (DIN 1626/DIN 2458), tlačno preizkušena do min. 50 bar.
Vključno z varilnim materialom.</t>
    </r>
  </si>
  <si>
    <t>Navedene dimenzije in standardi cevi so iz projekta za izvedbo obstoječega vročevoda in se lahko od dejansko vgrajenih razlikujejo.</t>
  </si>
  <si>
    <t xml:space="preserve">Izvede se po potrebi!
</t>
  </si>
  <si>
    <r>
      <t>DN 500 (508,0x</t>
    </r>
    <r>
      <rPr>
        <sz val="10"/>
        <rFont val="Arial"/>
        <family val="2"/>
        <charset val="238"/>
      </rPr>
      <t>7,1</t>
    </r>
    <r>
      <rPr>
        <sz val="10"/>
        <color indexed="8"/>
        <rFont val="Arial"/>
        <family val="2"/>
        <charset val="238"/>
      </rPr>
      <t>), R=4D</t>
    </r>
  </si>
  <si>
    <t>Blindiranje in ponovno varjenje vročevoda</t>
  </si>
  <si>
    <t>Rezanje vročevoda in njegovo blindiranje z bombiranim pokrovom ter na koncu odstranitev pokrova in ponovno varjenje cevovoda.
Vključno s pokrovom in varilnim materialom.</t>
  </si>
  <si>
    <t>Izvede se po potrebi!</t>
  </si>
  <si>
    <t>Jeklena cev iz celega</t>
  </si>
  <si>
    <t>Jeklena cev iz celega, izdelana iz materiala P235TR1 (St. 37.0), dobavljena po SIST EN 10216-1 (DIN 2629/DIN2448), vključno z varilnim materialom.</t>
  </si>
  <si>
    <t xml:space="preserve">DN 25 (33,7 x 2,6 mm) </t>
  </si>
  <si>
    <t xml:space="preserve">DN 40 (48,3 x 2,6 mm) </t>
  </si>
  <si>
    <t xml:space="preserve">DN 50 (60,3 x 2,9 mm) </t>
  </si>
  <si>
    <t xml:space="preserve">DN 65 (76,1 x 2,9 mm) </t>
  </si>
  <si>
    <t xml:space="preserve">DN 150 (168,3 x 4,5 mm) </t>
  </si>
  <si>
    <t>Jeklena varjena cev</t>
  </si>
  <si>
    <t>Jeklena varjena cev izdelana, iz materiala P235TR1 (St 37.0), dobavljena po SIST EN 10217-1 (DIN 1626/DIN 2458), tlačno preizkušena do min. 50 bar, vključno z varilnim materialom.</t>
  </si>
  <si>
    <t>Jekleni lok iz celega, 90°</t>
  </si>
  <si>
    <t>Gladko krivljeni lok po SIST EN 10253 (DIN 2605), izdelan iz jeklene cevi iz celega, iz materiala P235TR1 (St. 37.0), oblika R=5D, vključno z varilnim materialom.</t>
  </si>
  <si>
    <t xml:space="preserve">DN 25 </t>
  </si>
  <si>
    <t xml:space="preserve">DN 40 </t>
  </si>
  <si>
    <t xml:space="preserve">DN 50 </t>
  </si>
  <si>
    <t xml:space="preserve">DN 65 </t>
  </si>
  <si>
    <t>DN 125</t>
  </si>
  <si>
    <t>DN 150</t>
  </si>
  <si>
    <t>Jekleni lok iz celega, 45 st</t>
  </si>
  <si>
    <t>Reducirni kos</t>
  </si>
  <si>
    <t>Reducirni kos po SIST EN 10253 (DIN 2616), izdelan iz jeklene cevi iz celega, material P235TR1 (St. 37.0), vključno z varilnim materialom.</t>
  </si>
  <si>
    <t>Odzračevalni lonec</t>
  </si>
  <si>
    <t>Odzračevalni lonec, izdelen iz jeklene cevi iz celega po SIST EN 10216-1 (DIN 2629/DIN2448), material P235TR1 (St.37.0), komplet z odzračevalno cevjo in varilnim materialom.</t>
  </si>
  <si>
    <t>Nepomične podpore</t>
  </si>
  <si>
    <t xml:space="preserve">Nepomične podpore, izdelane po priloženih risbah iz predpisanih materialov. </t>
  </si>
  <si>
    <t>Demontaža, dobava in montaža.</t>
  </si>
  <si>
    <t>Izvede se po potrebi.</t>
  </si>
  <si>
    <t>DN 500 - 14110/a</t>
  </si>
  <si>
    <t>Drsne podpore</t>
  </si>
  <si>
    <t>Drsne podpore, izdelane po priloženih risbah iz predpisanih materialov.</t>
  </si>
  <si>
    <t>DN 500 - 01-500-01</t>
  </si>
  <si>
    <t>Bočno vodilo</t>
  </si>
  <si>
    <t>Bočno vodilo, izdelano po priloženih risbah iz predpisanih materialov.</t>
  </si>
  <si>
    <t>DN 500 - 03-500-01</t>
  </si>
  <si>
    <t>Izvlečna lestev</t>
  </si>
  <si>
    <t xml:space="preserve">Vgradnja izvlečne lestve iz nerjavečega jekla kvadratnega profila dim. 40x40 mm, dolžine do 3m. Prečke iz perforirane pločevine proti zdrsu, širina nastopne ploskve 35 cm, raster perforacije 2 cm. Lestev, pritrjena na steno, naj bo od stene jaška odmaknjena 10 cm zaradi nastopa. Izvlečni del lestve se namesti pred osnovno lestev, da je omogočen izvlek tik ob LTŽ okvirju - svetla odprtina za vstop v jašek naj bo čim večja. 
Vključno z montažnim materialom.
</t>
  </si>
  <si>
    <t>Demontaža obstoječih zapornih armatur</t>
  </si>
  <si>
    <t>Demontaža obstoječih zapornih armatur, vključno odvoz na deponijo in plačilo pristojbine.</t>
  </si>
  <si>
    <t>DN150</t>
  </si>
  <si>
    <t>Zaporna krogelna pipa</t>
  </si>
  <si>
    <t>Ravna zaporna pipa za vročo vodo temp. 130°C, s priključki za uvaritev, vključno z varilnim materialom in prilagoditvijo cevovoda, za nazivni tlak PN 16.
Ustreza KLINGER MONOBALL KHM-S/R-H - uvarna izvedba! V skladu s tehničnimi smernicami JPE.</t>
  </si>
  <si>
    <t>Zaporni ventil</t>
  </si>
  <si>
    <t>Ravni zaporni ventil za vročo vodo temp. 130°C, vključno s protiprirobnicami, tesnili in vijaki, za nazivni tlak PN 16.
Ustreza KLINGER KVN ali ustrezen v skladu s Tehničnimi zahtevami JPE.</t>
  </si>
  <si>
    <t>DN65</t>
  </si>
  <si>
    <t>DN20</t>
  </si>
  <si>
    <t>Priklop</t>
  </si>
  <si>
    <t>Priklop na obstoječe vročevodno omrežje.</t>
  </si>
  <si>
    <t>Tlačni preizkus</t>
  </si>
  <si>
    <t xml:space="preserve">Enkratno tlačno preizkušanje in izpiranje cevovoda. </t>
  </si>
  <si>
    <t>Radiografija</t>
  </si>
  <si>
    <t xml:space="preserve">Radiografska kontrola zvarov (100% - po celotnem obodu).
</t>
  </si>
  <si>
    <t>DN 25</t>
  </si>
  <si>
    <t>DN 40</t>
  </si>
  <si>
    <t>DN 50</t>
  </si>
  <si>
    <t>DN 65</t>
  </si>
  <si>
    <t>DN 100</t>
  </si>
  <si>
    <t>Penetracijska kontrola zvara</t>
  </si>
  <si>
    <t>Penetracijska kontrola zvara (100% - po celotnem obodu).</t>
  </si>
  <si>
    <t>Površinska zaščita cevovodov</t>
  </si>
  <si>
    <t>Dvakratno temeljno barvanje klasičnega dela cevovoda s temeljno barvo, primerno za temperaturo 130 st. C, po predhodnem čiščenju rje.</t>
  </si>
  <si>
    <t>Izolacija</t>
  </si>
  <si>
    <t>za cev DN 40, debelina 40 mm</t>
  </si>
  <si>
    <t>za cev DN 65, debelina 60 mm</t>
  </si>
  <si>
    <t xml:space="preserve">ravnih cevi s segmentnimi blazinami neomočljivega in negorljivega izolacijskega materiala z vertikalno orientiranimi vlakni (povečana tlačna trdnost), ojačanega z Al folijo ustrezne debeline.
Toplotna prevodnost izolacijskega materiala λ pri 25°C ≤ 0,035 W/mK.
Zaščitni ovoj je izdelan iz strešne lepenke, pritrjen s pomočjo Al trakov. Površina zaščitnega ovoja se premaže z ibitolom. </t>
  </si>
  <si>
    <t>80 mm</t>
  </si>
  <si>
    <t xml:space="preserve">cevnih lokov s segmentnimi blazinami neomočljivega in negorljivega izolacijskega materiala z vertikalno orientiranimi vlakni (povečana tlačna trdnost), ojačanega z Al folijo ustrezne debeline.
Toplotna prevodnost izolacijskega materiala λ pri 25°C ≤ 0,035 W/mK.
Zaščitni ovoj je izdelan iz strešne lepenke, pritrjen s pomočjo Al trakov. Površina zaščitnega ovoja se premaže z ibitolom. </t>
  </si>
  <si>
    <t xml:space="preserve">cevovoda s cevaki iz neomočljivega in negorljivega izolacijskega materiala, ojačanega z Al folijo. Toplotna prevodnost izolacijskega materiala λ pri 25°C ≤ 0,035 W/mK.
Zaščitni ovoj je izdelan iz strešne lepenke, pritrjen s pomočjo Al trakov. Površina zaščitnega ovoja se premaže z ibitolom. </t>
  </si>
  <si>
    <t>za cev DN 50, debelina 40 mm</t>
  </si>
  <si>
    <t>Nepredvidena dela, odobrena s strani nadzora in obračunana po analizi cen v skladu s kalkulativnimi elementi.</t>
  </si>
  <si>
    <t>Skupaj</t>
  </si>
  <si>
    <t>Predizolirana cev
Predizolirana cev za transport vroče vode do 130° C, izdelana po standardu SIST EN 253 za daljinsko ogrevanje, z vgrajenima žicama za kontrolo vlažnosti in lokacijo napake na cevovodu.
SERIJA 1
Cev za prenos medija:
Jeklena visokofrekvenčno varjena cev iz materiala P235TR1 (St.37.0 BW), dobavljena po SIST EN 10217-1 (DIN 1626, DIN2458) ali ustrezne.
Izolacijski material:
Poliuretanska trdna pena (PUR) izdelana iz poliola in isocianata, primerna za povečano delovno temperaturo do 1300C. Pena je homogena s povprečno velikostjo celic do max. 0,5 mm.
gostota &gt; 60 kg/m3
toplotna prevodnost pri 500C &lt; 0,03 W/mK 
Zaščitna cev:
Cev iz polietilena visoke gostote PEHD, material po DIN 8075, popolnoma nepropustna za vodo, notranjost cevi posebno obdelana za doseganje trdne povezave z izolacijo.
gostota &gt; 940 kg/m3
toplotna prevodnost &lt; 0,43 W/mK 
Dobavljena v palicah dolžine 6 ali 12 m.
Dobava - montaža</t>
  </si>
  <si>
    <t>5.2</t>
  </si>
  <si>
    <t>5.2.1</t>
  </si>
  <si>
    <t>5.2.2</t>
  </si>
  <si>
    <t>5.2.3</t>
  </si>
  <si>
    <t>GLAVNI VROČEVOD T1814, DN150</t>
  </si>
  <si>
    <t>TOLSTOJEVA ULICA</t>
  </si>
  <si>
    <t>DN150 / 125/280</t>
  </si>
  <si>
    <t>DN125</t>
  </si>
  <si>
    <t>DN 150 (159 x 4,5 mm)</t>
  </si>
  <si>
    <t>Demontaža in razrez obstoječih cevovodov, komplet s podporami, vključno odvoz na deponijo, in plačilo pristojbine.
Cena na dolžino trase (2 cevi).</t>
  </si>
  <si>
    <t>Tolstojeva ulica</t>
  </si>
  <si>
    <t>T1814, odsek 11 - 11.6</t>
  </si>
  <si>
    <t>GLAVNI VROČEVOD T1811, DN65</t>
  </si>
  <si>
    <t>Redukcijska spojka</t>
  </si>
  <si>
    <t>Termostezna spojka za izolacijo in tesnenje varjenih spojev, za zalivanje s PU peno, izdelana po standardu SIST EN489 za spoje predizoliranih cevi za daljinsko ogrevanje. Dodatno tesnenje polnilne izvrtine s tipsko preizkušeno zaplato ali termostezno manšeto.
Serija 1 / Serija 2</t>
  </si>
  <si>
    <t>DN 150 / 250 / 280</t>
  </si>
  <si>
    <t>DN 65 / 65/160</t>
  </si>
  <si>
    <t>DN 65 / 40/160</t>
  </si>
  <si>
    <t>DN 65 / 50/160</t>
  </si>
  <si>
    <t>Termostezna spojka za izolacijo in tesnenje varjenih spojev, za zalivanje s PU peno, izdelana po standardu SIST EN489 za spoje predizoliranih cevi za daljinsko ogrevanje. Dodatno tesnenje polnilne izvrtine s tipsko preizkušeno zaplato ali termostezno manšeto.
Serija 2/ Serija 1</t>
  </si>
  <si>
    <t>DN 65 / 140 / 160</t>
  </si>
  <si>
    <t>DN 50 / 125 / 140</t>
  </si>
  <si>
    <r>
      <t>Izrez odcepa:</t>
    </r>
    <r>
      <rPr>
        <b/>
        <u/>
        <sz val="10"/>
        <rFont val="Arial"/>
        <family val="2"/>
        <charset val="238"/>
      </rPr>
      <t xml:space="preserve">
</t>
    </r>
    <r>
      <rPr>
        <sz val="10"/>
        <rFont val="Arial"/>
        <family val="2"/>
        <charset val="238"/>
      </rPr>
      <t>- ohranitev prednapetja vročevoda
- izrez odcepa
- izdelava nadomestnega kosa cevi, vključno priprava robov za varjenje
- varenje nadomestnega kosa ( 2 zvara ).</t>
    </r>
    <r>
      <rPr>
        <b/>
        <u/>
        <sz val="10"/>
        <rFont val="Arial"/>
        <family val="2"/>
        <charset val="238"/>
      </rPr>
      <t xml:space="preserve">
</t>
    </r>
    <r>
      <rPr>
        <sz val="10"/>
        <rFont val="Arial"/>
        <family val="2"/>
        <charset val="238"/>
      </rPr>
      <t xml:space="preserve">Material nadomestnega kosa je jeklena cev z vzdolžnim ali spiralnim zvarom, izdelana iz materiala P235TR1 (St 37.0), dobavljena po SIST EN 10217-1 (DIN 1626/DIN 2458), tlačno preizkušena do min. 50 bar.
Vključno z varilnim materialom.
Navedene dimenzije in standardi cevi so iz projekta za izvedbo obstoječega vročevoda in se lahko od dejansko vgrajenih razlikujejo.
</t>
    </r>
  </si>
  <si>
    <t xml:space="preserve">odcep  DN 500/65 </t>
  </si>
  <si>
    <r>
      <t>DN 500 (508,0x7,1</t>
    </r>
    <r>
      <rPr>
        <sz val="10"/>
        <color indexed="8"/>
        <rFont val="Arial"/>
        <family val="2"/>
        <charset val="238"/>
      </rPr>
      <t>), dolžina odseka 0,5  m</t>
    </r>
  </si>
  <si>
    <t>R DN 150/DN 100</t>
  </si>
  <si>
    <t>R DN 100/65</t>
  </si>
  <si>
    <t>Demontaža obstoječe izolacije z vročevoda, vključno oplaščenje iz strešne lepenke ali Al pločevine, pritrdilni material ter transport na deponijo in plačilo pristojbine.
za cevi DN500, DN 65, DN 50, DN 40</t>
  </si>
  <si>
    <t>DN 50 (60,3 x 2,9), dolžina odseka 1 m</t>
  </si>
  <si>
    <t>DN 40 (48,3 x 2,6), dolžina odseka 1 m</t>
  </si>
  <si>
    <t>DN 500 (508 x 7,1 mm)</t>
  </si>
  <si>
    <t>Jeklena cev iz celega, izdelana iz materiala P235TR1 (St. 37.0), dobavljena po SIST EN 10216-1 (DIN 2629/DIN2448), vključno z varilnim in pritrdilnim materialom.</t>
  </si>
  <si>
    <t>DN 500 ( 508 x 7,1 mm )</t>
  </si>
  <si>
    <t>Odzračevalni lonec, izdelen iz jeklene cevi iz celega po SIST EN 10216-1 (DIN 2629/DIN2448), material P235TR1 (St.37.0), komplet z odzračevalno cevjo in varilnim materialom.
Izvede se po potrebi</t>
  </si>
  <si>
    <t xml:space="preserve">DN 300 (323 x 7,1 mm), H = </t>
  </si>
  <si>
    <t>Sanacija odzračevalnega lonca</t>
  </si>
  <si>
    <t>Izrez cevi na mestu vgradnje predizolirane pipe:</t>
  </si>
  <si>
    <t xml:space="preserve"> - izrez  dela cevovoda
- ohranitev prednapetja vročevoda
- vgradnja predizolirane pipe
                                                                                                                                                                                                                                                             Vključno z varilnim materialom.</t>
  </si>
  <si>
    <t>Izgradnja obstoječe lopute</t>
  </si>
  <si>
    <t>Izgradnja obstoječe lopute iz jaška in dostava v skladišče JPE.</t>
  </si>
  <si>
    <t>DN 500 PN 16</t>
  </si>
  <si>
    <t>T1800, odsek 1-15</t>
  </si>
  <si>
    <t xml:space="preserve">T1811, odsek 9 A - D </t>
  </si>
  <si>
    <t>za cev DN 40, debelina 30 mm</t>
  </si>
  <si>
    <t>za cev DN 65, debelina 40 mm</t>
  </si>
  <si>
    <t>za cev DN 50, debelina 60 mm</t>
  </si>
  <si>
    <t>DN 500 / DN 50</t>
  </si>
  <si>
    <t>Izpustni lonec</t>
  </si>
  <si>
    <t>Izpustni lonec, izdelen iz jeklene cevi iz celega po SIST EN 10216-1 (DIN 2629/DIN2448), material P235TR1 (St.37.0), za izvedbo izpusta DN 65, komplet z bombirnim pokrovom in varilnim materialom.</t>
  </si>
  <si>
    <t>DN 150 (168,3 x 4,5 mm), H =</t>
  </si>
  <si>
    <t>Začasna povezava vročevoda s PEX cevmi v času gradnje.
Montaža in demontaža PEX cevi, izdelava priključkov PEX na obstoječe vročevode s prehodnimi kosi PEX/jeklo, preverjanje tesnosti.
Z vsem potrebnim montažnim materialom.
PEX cevi dobavi JP Energetika - Ljubljana.  Transport na gradbišče in vračilo na deponijo naročnika izvede izvajalec.</t>
  </si>
  <si>
    <t>Pribl. dolžina PEX cevi - 2 x 50 m, DN 100</t>
  </si>
  <si>
    <t>GLAVNI VROČEVOD T1800, DN500</t>
  </si>
  <si>
    <r>
      <t>Sanacija cevnega loka:
- ohranitev prednapetja vročevoda
- izrez poškodovanega cevnega loka
- dobava nadomestnega cevnega loka, vključno priprava robov za varjenje
- varenje nadomestnega kosa ( 2 zvara ).</t>
    </r>
    <r>
      <rPr>
        <b/>
        <u/>
        <sz val="10"/>
        <rFont val="Arial"/>
        <family val="2"/>
        <charset val="238"/>
      </rPr>
      <t xml:space="preserve">
</t>
    </r>
    <r>
      <rPr>
        <sz val="10"/>
        <rFont val="Arial"/>
        <family val="2"/>
        <charset val="238"/>
      </rPr>
      <t xml:space="preserve">Material nadomestnega kosa je lok iz jeklene cevi iz celega iz materiala P235TR1 (St. 37.0), dobavljene po SIST EN 10216-1 (DIN 2629/DIN2448), tlačno preizkušen do min. 50 bar, vključno z varilnim materialom.
Navedene dimenzije in standardi cevi so iz projekta za izvedbo obstoječega vročevoda in se lahko od dejansko vgrajenih razlikujejo.
</t>
    </r>
    <r>
      <rPr>
        <b/>
        <sz val="10"/>
        <rFont val="Arial"/>
        <family val="2"/>
        <charset val="238"/>
      </rPr>
      <t>Izvede se po potrebi!</t>
    </r>
  </si>
  <si>
    <r>
      <t>Izrez cevi v jašku JA 294</t>
    </r>
    <r>
      <rPr>
        <b/>
        <u/>
        <sz val="10"/>
        <rFont val="Arial"/>
        <family val="2"/>
        <charset val="238"/>
      </rPr>
      <t xml:space="preserve">
</t>
    </r>
    <r>
      <rPr>
        <sz val="10"/>
        <rFont val="Arial"/>
        <family val="2"/>
        <charset val="238"/>
      </rPr>
      <t xml:space="preserve">
- ohranitev prednapetja vročevoda
- izrez dela cevovoda
- izdelava novega kosa cevi, vključno priprava robov za varjenje
- varenje nadomestnega kosa ( 2 zvara ).</t>
    </r>
    <r>
      <rPr>
        <b/>
        <u/>
        <sz val="10"/>
        <rFont val="Arial"/>
        <family val="2"/>
        <charset val="238"/>
      </rPr>
      <t xml:space="preserve">
</t>
    </r>
    <r>
      <rPr>
        <sz val="10"/>
        <rFont val="Arial"/>
        <family val="2"/>
        <charset val="238"/>
      </rPr>
      <t>Material nadomestnega kosa je jeklena cev z vzdolžnim ali spiralnim zvarom, izdelana iz materiala P235TR1 (St 37.0), dobavljena po SIST EN 10217-1 (DIN 1626/DIN 2458), tlačno preizkušena do min. 50 bar.
Vključno z varilnim materialom.
Navedene dimenzije in standardi cevi so iz projekta za izvedbo obstoječega vročevoda in se lahko od dejansko vgrajenih razlikujejo.</t>
    </r>
  </si>
  <si>
    <t xml:space="preserve">Zaporne lopute </t>
  </si>
  <si>
    <t>Ustreza: Tyco, tip Vanessa, serija 30000</t>
  </si>
  <si>
    <t>Vgradnja merilnih nastavkov</t>
  </si>
  <si>
    <t>Montaža</t>
  </si>
  <si>
    <t>nastavek za meritev temperature</t>
  </si>
  <si>
    <t xml:space="preserve">nastavek za meritev tlaka </t>
  </si>
  <si>
    <t>DN 500 PN 16  ( JA 294 )</t>
  </si>
  <si>
    <t>Elekromotorni pogon AUMA matic s kontrolerjem AC 01.2, lokalnim prikazom % odprtosti zaporne armature in on-off načinom obratovanja. Reduktorski pogon tip SA10.2, z vrtenjem 32 obratov /minuto, z vgrajenim izmeničnim trifaznim elektromotorjem. 
Elektronika z MWG dajalnikom:
TPCA-1B1-1C2-A000 in 
TPA 00R100-1I0-000</t>
  </si>
  <si>
    <t>Zaporna loputa s priključki za uvaritev, za vročo vodo temp. 150°C in nazivni tlak PN 16, z elektromotornim pogom, vključno z varilnim materialom. ( pogon vgrajen skladno s dispozicijo jaška )</t>
  </si>
  <si>
    <t>Predizolirana krogelna pipa za transport vroče vode do 1300C, izdelana po standardu SIST EN 488 za predizolirane zaporne armature za daljinsko ogrevanje, z vgrajenima žicama za kontrolo vlažnosti in lokacijo napake na cevovodu. Komplet s podaljškom vretena. Višino podaljška se določi po montaži cevi.</t>
  </si>
  <si>
    <r>
      <t xml:space="preserve">Vgradnja nastavkov za merjenje  temperature in tlaka v jašku JA 294, Vgradnja v  obstoječi razvod dimenzije DN 500, komplet varilni materalal. Vgradnja se izvede po zahtevah JPE. 
</t>
    </r>
    <r>
      <rPr>
        <b/>
        <sz val="10"/>
        <rFont val="Arial"/>
        <family val="2"/>
        <charset val="238"/>
      </rPr>
      <t>Nastavke za merjenje temp. in tlaka dobavi JPE.</t>
    </r>
  </si>
  <si>
    <t>Demontaža obstoječe izolacije z vročevoda, vključno oplaščenje iz strešne lepenke ali Al pločevine, pritrdilni material ter transport na deponijo in plačilo pristojbine.
za cevi DN150, DN125</t>
  </si>
  <si>
    <t>nazivna napetost elektromotorja 380 V AC,50Hz, IP 67, termična zaščita elektromotorja, za regulacijo in daljinsko krmiljenje razred F, vgrajeno mehansko kuliso za kazanje položaja odprtosti, vgrajeni električni grelnik 230VAC, medeninasti prenosni mehanizem za aktiviranje končnih stikal in momentnih stikal in kazanje položaja za odprtost, vgrajenima dvema končnima stikaloma odprtosti, vgrajenima dvema končnima stikaloma zaprtosti, momentno stikalo odprtosti in zaprtosti.  
Prenosni mehanizem mora imeti zobniški prenos za kazanje položaja, imeti mora induktivni dajalnik položaja s pripadajočo elektroniko, ki ima štirižično povezavo in tokovni izhod, kar ustreza 0 - 100 % odprtosti, 4 -20 mA tokovnega izhoda.</t>
  </si>
  <si>
    <t>5.2.4</t>
  </si>
  <si>
    <t>PRIKLJUČNI VROČEVOD P222, DN150/250</t>
  </si>
  <si>
    <t>Demontaža in razrez obstoječih predizoliranih cevovodov, vključno odvoz na deponijo, in plačilo pristojbine.
Cena na dolžino trase (2 cevi).</t>
  </si>
  <si>
    <t>DN150/250</t>
  </si>
  <si>
    <t>E - VROČEVODNI PRIKLJUČKI</t>
  </si>
  <si>
    <t>5.1.4</t>
  </si>
  <si>
    <t>P222, odsek 11.6</t>
  </si>
  <si>
    <t>VI</t>
  </si>
  <si>
    <t>B - VROČEVODNI PRIKLJUČKI</t>
  </si>
  <si>
    <t>Gladko krivljeni lok po SIST EN 10253 (DIN 2605), izdelan iz jeklene cevi iz celega, iz materiala P235TR1 (St. 37.0), oblika R=3D, vključno z varilnim materialom.</t>
  </si>
  <si>
    <t xml:space="preserve"> dobava in montaža.</t>
  </si>
  <si>
    <t>DN 500</t>
  </si>
  <si>
    <t>VROČEVODNO OMREŽJE NA OBMOČJU TOLSTOJEVE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</si>
</sst>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SIT&quot;_-;\-* #,##0.00\ &quot;SIT&quot;_-;_-* &quot;-&quot;??\ &quot;SIT&quot;_-;_-@_-"/>
    <numFmt numFmtId="165" formatCode=";;;"/>
  </numFmts>
  <fonts count="21" x14ac:knownFonts="1">
    <font>
      <sz val="10"/>
      <name val="Arial CE"/>
      <charset val="238"/>
    </font>
    <font>
      <sz val="10"/>
      <name val="Arial CE"/>
      <charset val="238"/>
    </font>
    <font>
      <sz val="10"/>
      <name val="Times New Roman"/>
      <family val="1"/>
      <charset val="238"/>
    </font>
    <font>
      <sz val="10"/>
      <name val="Arial"/>
      <family val="2"/>
      <charset val="238"/>
    </font>
    <font>
      <b/>
      <sz val="10"/>
      <name val="Arial"/>
      <family val="2"/>
      <charset val="238"/>
    </font>
    <font>
      <b/>
      <sz val="12"/>
      <name val="Arial"/>
      <family val="2"/>
      <charset val="238"/>
    </font>
    <font>
      <strike/>
      <sz val="10"/>
      <name val="Arial"/>
      <family val="2"/>
      <charset val="238"/>
    </font>
    <font>
      <b/>
      <u/>
      <sz val="10"/>
      <name val="Arial"/>
      <family val="2"/>
      <charset val="238"/>
    </font>
    <font>
      <vertAlign val="superscript"/>
      <sz val="10"/>
      <name val="Arial"/>
      <family val="2"/>
      <charset val="238"/>
    </font>
    <font>
      <b/>
      <sz val="14"/>
      <name val="Arial"/>
      <family val="2"/>
      <charset val="238"/>
    </font>
    <font>
      <sz val="10"/>
      <color theme="1"/>
      <name val="Arial"/>
      <family val="2"/>
      <charset val="238"/>
    </font>
    <font>
      <i/>
      <sz val="10"/>
      <color rgb="FF7F7F7F"/>
      <name val="Arial"/>
      <family val="2"/>
      <charset val="238"/>
    </font>
    <font>
      <sz val="10"/>
      <name val="Times New Roman CE"/>
      <charset val="238"/>
    </font>
    <font>
      <sz val="10"/>
      <name val="Times New Roman CE"/>
      <family val="1"/>
      <charset val="238"/>
    </font>
    <font>
      <b/>
      <sz val="10"/>
      <color indexed="8"/>
      <name val="Arial"/>
      <family val="2"/>
      <charset val="238"/>
    </font>
    <font>
      <sz val="10"/>
      <color indexed="8"/>
      <name val="Arial"/>
      <family val="2"/>
      <charset val="238"/>
    </font>
    <font>
      <b/>
      <sz val="10"/>
      <name val="Times New Roman CE"/>
      <family val="1"/>
      <charset val="238"/>
    </font>
    <font>
      <b/>
      <sz val="10"/>
      <name val="Times New Roman CE"/>
      <charset val="238"/>
    </font>
    <font>
      <sz val="10"/>
      <color rgb="FFFF0000"/>
      <name val="Times New Roman CE"/>
      <family val="1"/>
      <charset val="238"/>
    </font>
    <font>
      <sz val="10"/>
      <color rgb="FFFF0000"/>
      <name val="Arial"/>
      <family val="2"/>
      <charset val="238"/>
    </font>
    <font>
      <b/>
      <sz val="10"/>
      <color theme="1"/>
      <name val="Arial"/>
      <family val="2"/>
      <charset val="238"/>
    </font>
  </fonts>
  <fills count="5">
    <fill>
      <patternFill patternType="none"/>
    </fill>
    <fill>
      <patternFill patternType="gray125"/>
    </fill>
    <fill>
      <patternFill patternType="solid">
        <fgColor indexed="47"/>
        <bgColor indexed="64"/>
      </patternFill>
    </fill>
    <fill>
      <patternFill patternType="solid">
        <fgColor theme="0" tint="-0.14996795556505021"/>
        <bgColor indexed="64"/>
      </patternFill>
    </fill>
    <fill>
      <patternFill patternType="solid">
        <fgColor rgb="FFFFC000"/>
        <bgColor indexed="64"/>
      </patternFill>
    </fill>
  </fills>
  <borders count="18">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mediumDashDot">
        <color indexed="64"/>
      </bottom>
      <diagonal/>
    </border>
    <border>
      <left/>
      <right/>
      <top style="mediumDashDot">
        <color indexed="64"/>
      </top>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thin">
        <color indexed="64"/>
      </bottom>
      <diagonal/>
    </border>
  </borders>
  <cellStyleXfs count="16">
    <xf numFmtId="0" fontId="0" fillId="0" borderId="0"/>
    <xf numFmtId="0" fontId="2" fillId="0" borderId="0"/>
    <xf numFmtId="164" fontId="1" fillId="0" borderId="0" applyFont="0" applyFill="0" applyBorder="0" applyAlignment="0" applyProtection="0"/>
    <xf numFmtId="0" fontId="10" fillId="0" borderId="0"/>
    <xf numFmtId="0" fontId="10" fillId="0" borderId="0"/>
    <xf numFmtId="0" fontId="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applyNumberFormat="0" applyFill="0" applyBorder="0" applyAlignment="0" applyProtection="0"/>
    <xf numFmtId="0" fontId="12" fillId="0" borderId="0"/>
    <xf numFmtId="164" fontId="1" fillId="0" borderId="0" applyFont="0" applyFill="0" applyBorder="0" applyAlignment="0" applyProtection="0"/>
    <xf numFmtId="0" fontId="2" fillId="0" borderId="0"/>
  </cellStyleXfs>
  <cellXfs count="147">
    <xf numFmtId="0" fontId="0" fillId="0" borderId="0" xfId="0"/>
    <xf numFmtId="0" fontId="3" fillId="0" borderId="0" xfId="0" applyFont="1" applyFill="1" applyProtection="1"/>
    <xf numFmtId="4" fontId="4" fillId="0" borderId="5" xfId="0" applyNumberFormat="1" applyFont="1" applyFill="1" applyBorder="1" applyAlignment="1" applyProtection="1">
      <alignment horizontal="center" vertical="center"/>
    </xf>
    <xf numFmtId="49" fontId="3" fillId="0" borderId="6" xfId="0" applyNumberFormat="1" applyFont="1" applyFill="1" applyBorder="1" applyAlignment="1" applyProtection="1">
      <alignment vertical="center"/>
    </xf>
    <xf numFmtId="4" fontId="3" fillId="0" borderId="6" xfId="2" applyNumberFormat="1" applyFont="1" applyFill="1" applyBorder="1" applyAlignment="1" applyProtection="1">
      <alignment horizontal="right" vertical="center"/>
    </xf>
    <xf numFmtId="4" fontId="4" fillId="0" borderId="6" xfId="2" applyNumberFormat="1" applyFont="1" applyFill="1" applyBorder="1" applyAlignment="1" applyProtection="1">
      <alignment horizontal="right"/>
    </xf>
    <xf numFmtId="0" fontId="4" fillId="3" borderId="6" xfId="13" applyFont="1" applyFill="1" applyBorder="1" applyAlignment="1" applyProtection="1">
      <alignment horizontal="center" vertical="center"/>
    </xf>
    <xf numFmtId="0" fontId="4" fillId="0" borderId="6" xfId="13" applyFont="1" applyBorder="1" applyAlignment="1" applyProtection="1">
      <alignment horizontal="center" vertical="center"/>
    </xf>
    <xf numFmtId="4" fontId="4" fillId="0" borderId="6" xfId="13" applyNumberFormat="1" applyFont="1" applyBorder="1" applyAlignment="1" applyProtection="1">
      <alignment horizontal="right" vertical="center"/>
    </xf>
    <xf numFmtId="4" fontId="4" fillId="0" borderId="0" xfId="2" applyNumberFormat="1" applyFont="1" applyFill="1" applyBorder="1" applyAlignment="1" applyProtection="1">
      <alignment horizontal="right"/>
    </xf>
    <xf numFmtId="0" fontId="4" fillId="0" borderId="11" xfId="13" applyFont="1" applyBorder="1" applyAlignment="1" applyProtection="1">
      <alignment horizontal="center" vertical="center"/>
    </xf>
    <xf numFmtId="0" fontId="4" fillId="0" borderId="11" xfId="13" applyFont="1" applyBorder="1" applyAlignment="1" applyProtection="1">
      <alignment vertical="center" wrapText="1"/>
    </xf>
    <xf numFmtId="0" fontId="3" fillId="0" borderId="11" xfId="13" applyFont="1" applyBorder="1" applyAlignment="1" applyProtection="1">
      <alignment vertical="center" wrapText="1"/>
    </xf>
    <xf numFmtId="4" fontId="4" fillId="0" borderId="11" xfId="13" applyNumberFormat="1" applyFont="1" applyBorder="1" applyAlignment="1" applyProtection="1">
      <alignment horizontal="right" vertical="center"/>
    </xf>
    <xf numFmtId="0" fontId="4" fillId="0" borderId="12" xfId="0" applyFont="1" applyFill="1" applyBorder="1" applyAlignment="1" applyProtection="1"/>
    <xf numFmtId="0" fontId="3" fillId="0" borderId="0" xfId="0" applyFont="1" applyFill="1" applyAlignment="1" applyProtection="1">
      <alignment horizontal="center"/>
    </xf>
    <xf numFmtId="0" fontId="3" fillId="0" borderId="6" xfId="0" applyFont="1" applyFill="1" applyBorder="1" applyAlignment="1" applyProtection="1">
      <alignment horizontal="center" vertical="center"/>
    </xf>
    <xf numFmtId="0" fontId="4" fillId="0" borderId="0" xfId="0" applyFont="1" applyFill="1" applyBorder="1" applyAlignment="1" applyProtection="1">
      <alignment horizontal="right"/>
    </xf>
    <xf numFmtId="0" fontId="3" fillId="0" borderId="0" xfId="0" applyFont="1" applyFill="1" applyBorder="1" applyAlignment="1" applyProtection="1">
      <alignment horizontal="center"/>
    </xf>
    <xf numFmtId="0" fontId="3" fillId="0" borderId="0" xfId="0" applyFont="1" applyFill="1" applyBorder="1" applyProtection="1"/>
    <xf numFmtId="0" fontId="4" fillId="0" borderId="0" xfId="0" applyFont="1" applyFill="1" applyBorder="1" applyProtection="1"/>
    <xf numFmtId="0" fontId="5" fillId="0" borderId="0" xfId="0" applyFont="1" applyFill="1" applyBorder="1" applyProtection="1"/>
    <xf numFmtId="0" fontId="9" fillId="0" borderId="0" xfId="0" applyFont="1" applyFill="1" applyAlignment="1" applyProtection="1">
      <alignment vertical="center"/>
    </xf>
    <xf numFmtId="49" fontId="4" fillId="0" borderId="0" xfId="0" applyNumberFormat="1" applyFont="1" applyAlignment="1" applyProtection="1">
      <alignment horizontal="right" vertical="top"/>
    </xf>
    <xf numFmtId="0" fontId="4" fillId="0" borderId="0" xfId="0" applyFont="1" applyAlignment="1" applyProtection="1">
      <alignment horizontal="right" vertical="top"/>
    </xf>
    <xf numFmtId="0" fontId="4" fillId="0" borderId="0" xfId="0" applyFont="1" applyAlignment="1" applyProtection="1">
      <alignment horizontal="centerContinuous" vertical="top"/>
    </xf>
    <xf numFmtId="4" fontId="6" fillId="0" borderId="0" xfId="0" applyNumberFormat="1" applyFont="1" applyAlignment="1" applyProtection="1">
      <alignment horizontal="right" vertical="top"/>
    </xf>
    <xf numFmtId="0" fontId="3" fillId="0" borderId="0" xfId="0" applyFont="1" applyAlignment="1" applyProtection="1">
      <alignment horizontal="right" vertical="top"/>
    </xf>
    <xf numFmtId="0" fontId="3" fillId="0" borderId="0" xfId="0" applyFont="1" applyAlignment="1" applyProtection="1">
      <alignment vertical="top"/>
    </xf>
    <xf numFmtId="0" fontId="3" fillId="0" borderId="2" xfId="0" applyFont="1" applyBorder="1" applyAlignment="1" applyProtection="1">
      <alignment horizontal="right" vertical="top"/>
    </xf>
    <xf numFmtId="0" fontId="3" fillId="0" borderId="2" xfId="0" applyFont="1" applyBorder="1" applyAlignment="1" applyProtection="1">
      <alignment vertical="top"/>
    </xf>
    <xf numFmtId="4" fontId="6" fillId="0" borderId="2" xfId="0" applyNumberFormat="1" applyFont="1" applyBorder="1" applyAlignment="1" applyProtection="1">
      <alignment horizontal="right" vertical="top"/>
    </xf>
    <xf numFmtId="4" fontId="3" fillId="0" borderId="0" xfId="0" applyNumberFormat="1" applyFont="1" applyFill="1" applyBorder="1" applyAlignment="1" applyProtection="1">
      <alignment horizontal="right"/>
    </xf>
    <xf numFmtId="0" fontId="3" fillId="0" borderId="0" xfId="0" applyFont="1" applyFill="1" applyBorder="1" applyAlignment="1" applyProtection="1">
      <alignment horizontal="right"/>
    </xf>
    <xf numFmtId="0" fontId="4" fillId="0" borderId="0"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4" fillId="0" borderId="3" xfId="0" applyFont="1" applyFill="1" applyBorder="1" applyAlignment="1" applyProtection="1">
      <alignment horizontal="right" vertical="top"/>
    </xf>
    <xf numFmtId="0" fontId="3" fillId="0" borderId="3" xfId="0" applyFont="1" applyFill="1" applyBorder="1" applyAlignment="1" applyProtection="1">
      <alignment horizontal="right" vertical="top"/>
    </xf>
    <xf numFmtId="0" fontId="3" fillId="0" borderId="3" xfId="0" applyFont="1" applyFill="1" applyBorder="1" applyAlignment="1" applyProtection="1">
      <alignment horizontal="center" vertical="top"/>
    </xf>
    <xf numFmtId="4" fontId="4" fillId="0" borderId="3" xfId="0" applyNumberFormat="1" applyFont="1" applyFill="1" applyBorder="1" applyAlignment="1" applyProtection="1">
      <alignment horizontal="right" vertical="top"/>
    </xf>
    <xf numFmtId="4" fontId="3" fillId="0" borderId="16" xfId="0" applyNumberFormat="1" applyFont="1" applyFill="1" applyBorder="1" applyAlignment="1" applyProtection="1">
      <alignment horizontal="right"/>
      <protection locked="0"/>
    </xf>
    <xf numFmtId="2" fontId="3" fillId="0" borderId="0" xfId="0" applyNumberFormat="1" applyFont="1" applyFill="1" applyBorder="1" applyAlignment="1" applyProtection="1">
      <alignment horizontal="right"/>
    </xf>
    <xf numFmtId="2" fontId="3" fillId="0" borderId="1" xfId="0" applyNumberFormat="1" applyFont="1" applyFill="1" applyBorder="1" applyAlignment="1" applyProtection="1">
      <alignment horizontal="right"/>
    </xf>
    <xf numFmtId="0" fontId="3" fillId="0" borderId="1" xfId="0" applyFont="1" applyFill="1" applyBorder="1" applyAlignment="1" applyProtection="1">
      <alignment horizontal="center"/>
    </xf>
    <xf numFmtId="4" fontId="3" fillId="0" borderId="1" xfId="0" applyNumberFormat="1" applyFont="1" applyFill="1" applyBorder="1" applyAlignment="1" applyProtection="1">
      <alignment horizontal="right"/>
    </xf>
    <xf numFmtId="0" fontId="4" fillId="0" borderId="0" xfId="0" applyFont="1" applyAlignment="1" applyProtection="1">
      <alignment horizontal="left" vertical="top"/>
    </xf>
    <xf numFmtId="0" fontId="3" fillId="0" borderId="2" xfId="0" applyFont="1" applyBorder="1" applyAlignment="1" applyProtection="1">
      <alignment horizontal="left" vertical="top"/>
    </xf>
    <xf numFmtId="0" fontId="3" fillId="0" borderId="1" xfId="0" applyFont="1" applyFill="1" applyBorder="1" applyAlignment="1" applyProtection="1">
      <alignment horizontal="left" vertical="top" wrapText="1"/>
    </xf>
    <xf numFmtId="0" fontId="4" fillId="0" borderId="3" xfId="0" applyFont="1" applyFill="1" applyBorder="1" applyAlignment="1" applyProtection="1">
      <alignment horizontal="left" vertical="top"/>
    </xf>
    <xf numFmtId="0" fontId="3" fillId="0" borderId="0" xfId="0" applyFont="1" applyAlignment="1" applyProtection="1">
      <alignment horizontal="left" vertical="top"/>
    </xf>
    <xf numFmtId="165" fontId="4" fillId="0" borderId="2" xfId="0" applyNumberFormat="1" applyFont="1" applyBorder="1" applyAlignment="1" applyProtection="1">
      <alignment horizontal="center" vertical="top"/>
    </xf>
    <xf numFmtId="0" fontId="4" fillId="0" borderId="0" xfId="0"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49" fontId="3" fillId="0" borderId="0" xfId="0" applyNumberFormat="1" applyFont="1" applyFill="1" applyBorder="1" applyAlignment="1" applyProtection="1">
      <alignment horizontal="left" vertical="top" wrapText="1"/>
    </xf>
    <xf numFmtId="0" fontId="13" fillId="0" borderId="0" xfId="15" applyFont="1" applyProtection="1"/>
    <xf numFmtId="0" fontId="4" fillId="0" borderId="0" xfId="15" applyFont="1" applyAlignment="1" applyProtection="1">
      <alignment horizontal="center"/>
    </xf>
    <xf numFmtId="0" fontId="14" fillId="0" borderId="0" xfId="0" applyFont="1" applyAlignment="1" applyProtection="1">
      <alignment vertical="top" wrapText="1"/>
    </xf>
    <xf numFmtId="0" fontId="4" fillId="0" borderId="0" xfId="15" applyFont="1" applyAlignment="1" applyProtection="1"/>
    <xf numFmtId="0" fontId="4" fillId="0" borderId="0" xfId="15" applyFont="1" applyAlignment="1" applyProtection="1">
      <alignment horizontal="centerContinuous"/>
    </xf>
    <xf numFmtId="4" fontId="4" fillId="0" borderId="0" xfId="15" applyNumberFormat="1" applyFont="1" applyAlignment="1" applyProtection="1">
      <alignment horizontal="centerContinuous"/>
    </xf>
    <xf numFmtId="49" fontId="4" fillId="0" borderId="17" xfId="0" applyNumberFormat="1" applyFont="1" applyBorder="1" applyAlignment="1" applyProtection="1">
      <alignment horizontal="center" vertical="center" textRotation="90"/>
    </xf>
    <xf numFmtId="0" fontId="4" fillId="0" borderId="17" xfId="0" applyFont="1" applyBorder="1" applyAlignment="1" applyProtection="1">
      <alignment horizontal="center" vertical="top" wrapText="1"/>
    </xf>
    <xf numFmtId="0" fontId="4" fillId="0" borderId="17" xfId="0" applyFont="1" applyBorder="1" applyAlignment="1" applyProtection="1">
      <alignment horizontal="center" vertical="center" textRotation="90"/>
    </xf>
    <xf numFmtId="4" fontId="4" fillId="0" borderId="17" xfId="0" applyNumberFormat="1" applyFont="1" applyBorder="1" applyAlignment="1" applyProtection="1">
      <alignment horizontal="right" vertical="center" textRotation="90" wrapText="1"/>
    </xf>
    <xf numFmtId="4" fontId="4" fillId="0" borderId="6" xfId="2" applyNumberFormat="1" applyFont="1" applyFill="1" applyBorder="1" applyAlignment="1" applyProtection="1">
      <alignment horizontal="right" vertical="center"/>
    </xf>
    <xf numFmtId="0" fontId="4" fillId="0" borderId="6" xfId="13" applyFont="1" applyFill="1" applyBorder="1" applyAlignment="1" applyProtection="1">
      <alignment horizontal="center" vertical="center"/>
    </xf>
    <xf numFmtId="0" fontId="4" fillId="0" borderId="4" xfId="0" applyFont="1" applyFill="1" applyBorder="1" applyAlignment="1" applyProtection="1">
      <alignment horizontal="center" vertical="center" wrapText="1"/>
    </xf>
    <xf numFmtId="0" fontId="4" fillId="3" borderId="6" xfId="13" applyFont="1" applyFill="1" applyBorder="1" applyAlignment="1" applyProtection="1">
      <alignment horizontal="center" vertical="center" wrapText="1"/>
    </xf>
    <xf numFmtId="0" fontId="4" fillId="0" borderId="0" xfId="15" applyFont="1" applyProtection="1"/>
    <xf numFmtId="0" fontId="4" fillId="0" borderId="0" xfId="15" applyFont="1" applyAlignment="1" applyProtection="1">
      <alignment horizontal="justify" vertical="top" wrapText="1"/>
    </xf>
    <xf numFmtId="0" fontId="3" fillId="0" borderId="0" xfId="15" applyFont="1" applyProtection="1"/>
    <xf numFmtId="4" fontId="3" fillId="0" borderId="0" xfId="15" applyNumberFormat="1" applyFont="1" applyAlignment="1" applyProtection="1">
      <alignment horizontal="right"/>
    </xf>
    <xf numFmtId="0" fontId="4" fillId="0" borderId="0" xfId="15" applyFont="1" applyAlignment="1" applyProtection="1">
      <alignment horizontal="center" vertical="top" wrapText="1"/>
    </xf>
    <xf numFmtId="0" fontId="3" fillId="0" borderId="0" xfId="15" applyFont="1" applyAlignment="1" applyProtection="1">
      <alignment horizontal="justify" vertical="top" wrapText="1"/>
    </xf>
    <xf numFmtId="0" fontId="4" fillId="0" borderId="0" xfId="15" applyFont="1" applyAlignment="1" applyProtection="1">
      <alignment vertical="top" wrapText="1"/>
    </xf>
    <xf numFmtId="4" fontId="3" fillId="0" borderId="2" xfId="0" applyNumberFormat="1" applyFont="1" applyFill="1" applyBorder="1" applyAlignment="1" applyProtection="1">
      <alignment horizontal="right"/>
    </xf>
    <xf numFmtId="0" fontId="1" fillId="0" borderId="0" xfId="0" applyFont="1" applyProtection="1"/>
    <xf numFmtId="0" fontId="13" fillId="0" borderId="0" xfId="15" applyFont="1" applyFill="1" applyProtection="1"/>
    <xf numFmtId="0" fontId="3" fillId="0" borderId="0" xfId="0" applyFont="1" applyAlignment="1" applyProtection="1">
      <alignment horizontal="center" vertical="top" wrapText="1"/>
    </xf>
    <xf numFmtId="0" fontId="4" fillId="0" borderId="0" xfId="0" applyFont="1" applyAlignment="1" applyProtection="1">
      <alignment horizontal="justify" vertical="top" wrapText="1"/>
    </xf>
    <xf numFmtId="0" fontId="14" fillId="0" borderId="0" xfId="0" applyFont="1" applyAlignment="1" applyProtection="1">
      <alignment horizontal="justify" vertical="top" wrapText="1"/>
    </xf>
    <xf numFmtId="0" fontId="3" fillId="0" borderId="0" xfId="0" applyFont="1" applyFill="1" applyAlignment="1" applyProtection="1">
      <alignment horizontal="center" vertical="top" wrapText="1"/>
    </xf>
    <xf numFmtId="0" fontId="14" fillId="0" borderId="0" xfId="0" applyFont="1" applyFill="1" applyAlignment="1" applyProtection="1">
      <alignment vertical="top" wrapText="1"/>
    </xf>
    <xf numFmtId="0" fontId="15" fillId="0" borderId="0" xfId="0" applyFont="1" applyFill="1" applyAlignment="1" applyProtection="1"/>
    <xf numFmtId="0" fontId="15" fillId="0" borderId="0" xfId="0" applyFont="1" applyFill="1" applyProtection="1"/>
    <xf numFmtId="4" fontId="3" fillId="0" borderId="0" xfId="0" applyNumberFormat="1" applyFont="1" applyFill="1" applyAlignment="1" applyProtection="1">
      <alignment horizontal="right"/>
    </xf>
    <xf numFmtId="0" fontId="16" fillId="0" borderId="0" xfId="15" applyFont="1" applyProtection="1"/>
    <xf numFmtId="0" fontId="13" fillId="0" borderId="0" xfId="15" applyNumberFormat="1" applyFont="1" applyProtection="1"/>
    <xf numFmtId="0" fontId="4" fillId="0" borderId="0" xfId="15" applyFont="1" applyFill="1" applyAlignment="1" applyProtection="1">
      <alignment horizontal="justify" vertical="top" wrapText="1"/>
    </xf>
    <xf numFmtId="0" fontId="3" fillId="0" borderId="0" xfId="15" applyFont="1" applyFill="1" applyAlignment="1" applyProtection="1"/>
    <xf numFmtId="0" fontId="3" fillId="0" borderId="0" xfId="15" applyFont="1" applyFill="1" applyProtection="1"/>
    <xf numFmtId="4" fontId="3" fillId="0" borderId="0" xfId="15" applyNumberFormat="1" applyFont="1" applyFill="1" applyAlignment="1" applyProtection="1">
      <alignment horizontal="right"/>
    </xf>
    <xf numFmtId="0" fontId="4" fillId="0" borderId="0" xfId="15" applyFont="1" applyAlignment="1" applyProtection="1">
      <alignment horizontal="center" vertical="top"/>
    </xf>
    <xf numFmtId="0" fontId="4" fillId="0" borderId="0" xfId="0" applyFont="1" applyFill="1" applyAlignment="1" applyProtection="1">
      <alignment vertical="top"/>
    </xf>
    <xf numFmtId="4" fontId="4" fillId="0" borderId="0" xfId="15" applyNumberFormat="1" applyFont="1" applyAlignment="1" applyProtection="1">
      <alignment horizontal="right"/>
    </xf>
    <xf numFmtId="0" fontId="17" fillId="0" borderId="0" xfId="15" applyFont="1" applyProtection="1"/>
    <xf numFmtId="0" fontId="3" fillId="0" borderId="0" xfId="15" applyFont="1" applyAlignment="1" applyProtection="1"/>
    <xf numFmtId="0" fontId="4" fillId="0" borderId="0" xfId="15" applyFont="1" applyFill="1" applyProtection="1"/>
    <xf numFmtId="0" fontId="4" fillId="0" borderId="0" xfId="0" applyFont="1" applyAlignment="1" applyProtection="1">
      <alignment horizontal="justify" vertical="justify" wrapText="1"/>
    </xf>
    <xf numFmtId="0" fontId="3" fillId="0" borderId="0" xfId="0" applyFont="1" applyProtection="1"/>
    <xf numFmtId="0" fontId="15" fillId="0" borderId="0" xfId="0" applyFont="1" applyProtection="1"/>
    <xf numFmtId="4" fontId="3" fillId="0" borderId="0" xfId="0" applyNumberFormat="1" applyFont="1" applyAlignment="1" applyProtection="1">
      <alignment horizontal="right"/>
    </xf>
    <xf numFmtId="4" fontId="15" fillId="0" borderId="0" xfId="0" applyNumberFormat="1" applyFont="1" applyAlignment="1" applyProtection="1">
      <alignment horizontal="right"/>
    </xf>
    <xf numFmtId="0" fontId="10" fillId="0" borderId="0" xfId="0" applyFont="1" applyAlignment="1" applyProtection="1">
      <alignment horizontal="justify" vertical="top" wrapText="1"/>
    </xf>
    <xf numFmtId="0" fontId="16" fillId="0" borderId="0" xfId="0" applyFont="1" applyAlignment="1" applyProtection="1">
      <alignment horizontal="center" vertical="top" wrapText="1"/>
    </xf>
    <xf numFmtId="0" fontId="20" fillId="0" borderId="0" xfId="15" applyFont="1" applyAlignment="1" applyProtection="1">
      <alignment horizontal="justify" vertical="top" wrapText="1"/>
    </xf>
    <xf numFmtId="0" fontId="20" fillId="0" borderId="0" xfId="0" applyFont="1" applyProtection="1"/>
    <xf numFmtId="0" fontId="10" fillId="0" borderId="0" xfId="0" applyFont="1" applyProtection="1"/>
    <xf numFmtId="0" fontId="19" fillId="0" borderId="0" xfId="15" applyFont="1" applyAlignment="1" applyProtection="1">
      <alignment horizontal="justify" vertical="top" wrapText="1"/>
    </xf>
    <xf numFmtId="0" fontId="3" fillId="0" borderId="0" xfId="0" applyFont="1" applyFill="1" applyAlignment="1" applyProtection="1">
      <alignment horizontal="justify"/>
    </xf>
    <xf numFmtId="0" fontId="13" fillId="0" borderId="0" xfId="0" applyFont="1" applyProtection="1"/>
    <xf numFmtId="0" fontId="4" fillId="0" borderId="0" xfId="0" applyFont="1" applyAlignment="1" applyProtection="1">
      <alignment horizontal="center" vertical="top" wrapText="1"/>
    </xf>
    <xf numFmtId="0" fontId="3" fillId="0" borderId="0" xfId="0" applyFont="1" applyAlignment="1" applyProtection="1">
      <alignment horizontal="justify" vertical="top" wrapText="1"/>
    </xf>
    <xf numFmtId="0" fontId="18" fillId="0" borderId="0" xfId="15" applyFont="1" applyProtection="1"/>
    <xf numFmtId="0" fontId="3" fillId="0" borderId="0" xfId="0" applyFont="1" applyFill="1" applyAlignment="1" applyProtection="1">
      <alignment horizontal="justify" vertical="top" wrapText="1"/>
    </xf>
    <xf numFmtId="9" fontId="3" fillId="0" borderId="0" xfId="15" applyNumberFormat="1" applyFont="1" applyProtection="1"/>
    <xf numFmtId="0" fontId="4" fillId="0" borderId="0" xfId="15" applyFont="1" applyBorder="1" applyAlignment="1" applyProtection="1">
      <alignment horizontal="center" vertical="top" wrapText="1"/>
    </xf>
    <xf numFmtId="0" fontId="7" fillId="0" borderId="0" xfId="15" applyFont="1" applyBorder="1" applyAlignment="1" applyProtection="1">
      <alignment horizontal="justify" vertical="top" wrapText="1"/>
    </xf>
    <xf numFmtId="0" fontId="3" fillId="0" borderId="0" xfId="15" applyFont="1" applyBorder="1" applyProtection="1"/>
    <xf numFmtId="9" fontId="3" fillId="0" borderId="0" xfId="15" applyNumberFormat="1" applyFont="1" applyBorder="1" applyProtection="1"/>
    <xf numFmtId="4" fontId="3" fillId="0" borderId="0" xfId="15" applyNumberFormat="1" applyFont="1" applyBorder="1" applyAlignment="1" applyProtection="1">
      <alignment horizontal="right"/>
    </xf>
    <xf numFmtId="4" fontId="3" fillId="0" borderId="0" xfId="15" applyNumberFormat="1" applyFont="1" applyProtection="1"/>
    <xf numFmtId="4" fontId="4" fillId="4" borderId="6" xfId="13" applyNumberFormat="1" applyFont="1" applyFill="1" applyBorder="1" applyAlignment="1" applyProtection="1">
      <alignment horizontal="right" vertical="center"/>
    </xf>
    <xf numFmtId="0" fontId="4" fillId="2" borderId="7" xfId="0" applyFont="1" applyFill="1" applyBorder="1" applyAlignment="1" applyProtection="1">
      <alignment horizontal="left"/>
    </xf>
    <xf numFmtId="0" fontId="4" fillId="2" borderId="8" xfId="0" applyFont="1" applyFill="1" applyBorder="1" applyAlignment="1" applyProtection="1">
      <alignment horizontal="left"/>
    </xf>
    <xf numFmtId="0" fontId="4" fillId="2" borderId="9" xfId="0" applyFont="1" applyFill="1" applyBorder="1" applyAlignment="1" applyProtection="1">
      <alignment horizontal="left"/>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15"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0" fontId="3" fillId="0" borderId="7" xfId="0" applyFont="1" applyFill="1" applyBorder="1" applyAlignment="1" applyProtection="1">
      <alignment horizontal="left" vertical="center"/>
    </xf>
    <xf numFmtId="0" fontId="3" fillId="0" borderId="9" xfId="0" applyFont="1" applyFill="1" applyBorder="1" applyAlignment="1" applyProtection="1">
      <alignment horizontal="left" vertical="center"/>
    </xf>
    <xf numFmtId="0" fontId="3" fillId="0" borderId="7"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4" fillId="0" borderId="0" xfId="0" applyFont="1" applyFill="1" applyAlignment="1" applyProtection="1">
      <alignment horizontal="left" vertical="top"/>
    </xf>
    <xf numFmtId="0" fontId="4" fillId="4" borderId="0" xfId="0" applyFont="1" applyFill="1" applyAlignment="1" applyProtection="1">
      <alignment horizontal="left" vertical="top" wrapText="1"/>
    </xf>
    <xf numFmtId="0" fontId="4" fillId="4" borderId="0" xfId="0" applyFont="1" applyFill="1" applyAlignment="1" applyProtection="1">
      <alignment horizontal="left" vertical="top"/>
    </xf>
    <xf numFmtId="0" fontId="4" fillId="0" borderId="6" xfId="13" applyFont="1" applyBorder="1" applyAlignment="1" applyProtection="1">
      <alignment vertical="center" wrapText="1"/>
    </xf>
    <xf numFmtId="0" fontId="3" fillId="0" borderId="6" xfId="13" applyFont="1" applyBorder="1" applyAlignment="1" applyProtection="1">
      <alignment vertical="center" wrapText="1"/>
    </xf>
    <xf numFmtId="0" fontId="4" fillId="0" borderId="6" xfId="0" applyFont="1" applyFill="1" applyBorder="1" applyAlignment="1" applyProtection="1">
      <alignment horizontal="right"/>
    </xf>
    <xf numFmtId="0" fontId="4" fillId="3" borderId="6" xfId="13" applyFont="1" applyFill="1" applyBorder="1" applyAlignment="1" applyProtection="1">
      <alignment horizontal="center" vertical="center" wrapText="1"/>
    </xf>
    <xf numFmtId="0" fontId="3" fillId="0" borderId="6" xfId="13" applyFont="1" applyBorder="1" applyAlignment="1" applyProtection="1">
      <alignment vertical="center"/>
    </xf>
    <xf numFmtId="0" fontId="4" fillId="0" borderId="6" xfId="13" applyFont="1" applyBorder="1" applyAlignment="1" applyProtection="1">
      <alignment horizontal="left" vertical="center" wrapText="1"/>
    </xf>
    <xf numFmtId="0" fontId="3" fillId="0" borderId="7" xfId="0" applyFont="1" applyFill="1" applyBorder="1" applyAlignment="1" applyProtection="1">
      <alignment horizontal="left" vertical="top"/>
    </xf>
    <xf numFmtId="0" fontId="3" fillId="0" borderId="9" xfId="0" applyFont="1" applyFill="1" applyBorder="1" applyAlignment="1" applyProtection="1">
      <alignment horizontal="left" vertical="top"/>
    </xf>
  </cellXfs>
  <cellStyles count="16">
    <cellStyle name="Navadno" xfId="0" builtinId="0"/>
    <cellStyle name="Navadno 15" xfId="3" xr:uid="{00000000-0005-0000-0000-000001000000}"/>
    <cellStyle name="Navadno 16" xfId="4" xr:uid="{00000000-0005-0000-0000-000002000000}"/>
    <cellStyle name="Navadno 2 50" xfId="5" xr:uid="{00000000-0005-0000-0000-000003000000}"/>
    <cellStyle name="Navadno 49" xfId="6" xr:uid="{00000000-0005-0000-0000-000004000000}"/>
    <cellStyle name="Navadno 50" xfId="7" xr:uid="{00000000-0005-0000-0000-000005000000}"/>
    <cellStyle name="Navadno 51" xfId="11" xr:uid="{00000000-0005-0000-0000-000006000000}"/>
    <cellStyle name="Navadno 52" xfId="9" xr:uid="{00000000-0005-0000-0000-000007000000}"/>
    <cellStyle name="Navadno 53" xfId="10" xr:uid="{00000000-0005-0000-0000-000008000000}"/>
    <cellStyle name="Navadno 54" xfId="8" xr:uid="{00000000-0005-0000-0000-000009000000}"/>
    <cellStyle name="Navadno_POPIS DEL ZA GRADBENA DELA ILOVICA1" xfId="13" xr:uid="{00000000-0005-0000-0000-00000A000000}"/>
    <cellStyle name="Normal_N36023 (2)" xfId="1" xr:uid="{00000000-0005-0000-0000-00000B000000}"/>
    <cellStyle name="Normal_SP" xfId="15" xr:uid="{00000000-0005-0000-0000-00000C000000}"/>
    <cellStyle name="Pojasnjevalno besedilo 2" xfId="12" xr:uid="{00000000-0005-0000-0000-00000D000000}"/>
    <cellStyle name="Valuta" xfId="2" builtinId="4"/>
    <cellStyle name="Valuta 2" xfId="14" xr:uid="{00000000-0005-0000-0000-00000F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G25"/>
  <sheetViews>
    <sheetView showGridLines="0" tabSelected="1" topLeftCell="A4" zoomScaleNormal="100" zoomScaleSheetLayoutView="100" workbookViewId="0">
      <selection activeCell="L9" sqref="L9"/>
    </sheetView>
  </sheetViews>
  <sheetFormatPr defaultColWidth="8.85546875" defaultRowHeight="12.75" x14ac:dyDescent="0.2"/>
  <cols>
    <col min="1" max="1" width="6.140625" style="1" customWidth="1"/>
    <col min="2" max="2" width="5.42578125" style="1" customWidth="1"/>
    <col min="3" max="3" width="29.140625" style="1" customWidth="1"/>
    <col min="4" max="4" width="10" style="1" customWidth="1"/>
    <col min="5" max="5" width="10.28515625" style="1" customWidth="1"/>
    <col min="6" max="6" width="10.85546875" style="1" bestFit="1" customWidth="1"/>
    <col min="7" max="7" width="18.140625" style="15" customWidth="1"/>
    <col min="8" max="16384" width="8.85546875" style="1"/>
  </cols>
  <sheetData>
    <row r="1" spans="1:7" ht="27.2" customHeight="1" x14ac:dyDescent="0.2">
      <c r="A1" s="22" t="s">
        <v>2</v>
      </c>
      <c r="B1" s="22"/>
      <c r="C1" s="22"/>
      <c r="D1" s="22"/>
      <c r="E1" s="22"/>
      <c r="F1" s="22"/>
      <c r="G1" s="22"/>
    </row>
    <row r="2" spans="1:7" ht="15" customHeight="1" x14ac:dyDescent="0.2">
      <c r="A2" s="136" t="s">
        <v>20</v>
      </c>
      <c r="B2" s="136"/>
      <c r="C2" s="136"/>
      <c r="D2" s="136"/>
      <c r="E2" s="136"/>
      <c r="F2" s="136"/>
      <c r="G2" s="136"/>
    </row>
    <row r="3" spans="1:7" ht="15" customHeight="1" x14ac:dyDescent="0.2">
      <c r="A3" s="137" t="s">
        <v>276</v>
      </c>
      <c r="B3" s="138"/>
      <c r="C3" s="138"/>
      <c r="D3" s="138"/>
      <c r="E3" s="138"/>
      <c r="F3" s="138"/>
      <c r="G3" s="138"/>
    </row>
    <row r="4" spans="1:7" ht="15" customHeight="1" x14ac:dyDescent="0.2">
      <c r="A4" s="138"/>
      <c r="B4" s="138"/>
      <c r="C4" s="138"/>
      <c r="D4" s="138"/>
      <c r="E4" s="138"/>
      <c r="F4" s="138"/>
      <c r="G4" s="138"/>
    </row>
    <row r="5" spans="1:7" ht="25.5" x14ac:dyDescent="0.2">
      <c r="A5" s="6" t="s">
        <v>18</v>
      </c>
      <c r="B5" s="142" t="s">
        <v>30</v>
      </c>
      <c r="C5" s="142"/>
      <c r="D5" s="142"/>
      <c r="E5" s="142"/>
      <c r="F5" s="142"/>
      <c r="G5" s="67" t="s">
        <v>19</v>
      </c>
    </row>
    <row r="6" spans="1:7" x14ac:dyDescent="0.2">
      <c r="A6" s="7" t="s">
        <v>33</v>
      </c>
      <c r="B6" s="139" t="s">
        <v>34</v>
      </c>
      <c r="C6" s="140"/>
      <c r="D6" s="140"/>
      <c r="E6" s="140"/>
      <c r="F6" s="143"/>
      <c r="G6" s="122">
        <f>SUM(G7:G8)</f>
        <v>0</v>
      </c>
    </row>
    <row r="7" spans="1:7" x14ac:dyDescent="0.2">
      <c r="A7" s="7" t="s">
        <v>32</v>
      </c>
      <c r="B7" s="144" t="s">
        <v>21</v>
      </c>
      <c r="C7" s="144"/>
      <c r="D7" s="144"/>
      <c r="E7" s="144"/>
      <c r="F7" s="144"/>
      <c r="G7" s="8">
        <f>G20</f>
        <v>0</v>
      </c>
    </row>
    <row r="8" spans="1:7" x14ac:dyDescent="0.2">
      <c r="A8" s="65" t="s">
        <v>271</v>
      </c>
      <c r="B8" s="139" t="s">
        <v>272</v>
      </c>
      <c r="C8" s="140"/>
      <c r="D8" s="140"/>
      <c r="E8" s="140"/>
      <c r="F8" s="140"/>
      <c r="G8" s="8">
        <f>G24</f>
        <v>0</v>
      </c>
    </row>
    <row r="9" spans="1:7" ht="13.5" thickBot="1" x14ac:dyDescent="0.25">
      <c r="A9" s="10"/>
      <c r="B9" s="11"/>
      <c r="C9" s="12"/>
      <c r="D9" s="12"/>
      <c r="E9" s="12"/>
      <c r="F9" s="12"/>
      <c r="G9" s="13"/>
    </row>
    <row r="10" spans="1:7" x14ac:dyDescent="0.2">
      <c r="A10" s="14"/>
      <c r="B10" s="14"/>
      <c r="C10" s="14"/>
      <c r="D10" s="14"/>
      <c r="E10" s="14"/>
      <c r="F10" s="14"/>
      <c r="G10" s="14"/>
    </row>
    <row r="11" spans="1:7" ht="15.75" x14ac:dyDescent="0.25">
      <c r="A11" s="21" t="s">
        <v>31</v>
      </c>
      <c r="B11" s="19"/>
      <c r="C11" s="20"/>
      <c r="D11" s="20"/>
      <c r="E11" s="19"/>
      <c r="F11" s="19"/>
      <c r="G11" s="18"/>
    </row>
    <row r="12" spans="1:7" x14ac:dyDescent="0.2">
      <c r="A12" s="123" t="s">
        <v>35</v>
      </c>
      <c r="B12" s="124"/>
      <c r="C12" s="124"/>
      <c r="D12" s="124"/>
      <c r="E12" s="124"/>
      <c r="F12" s="124"/>
      <c r="G12" s="125"/>
    </row>
    <row r="13" spans="1:7" ht="25.5" x14ac:dyDescent="0.2">
      <c r="A13" s="126" t="s">
        <v>15</v>
      </c>
      <c r="B13" s="128" t="s">
        <v>22</v>
      </c>
      <c r="C13" s="129"/>
      <c r="D13" s="128" t="s">
        <v>23</v>
      </c>
      <c r="E13" s="129"/>
      <c r="F13" s="66" t="s">
        <v>24</v>
      </c>
      <c r="G13" s="66" t="s">
        <v>3</v>
      </c>
    </row>
    <row r="14" spans="1:7" x14ac:dyDescent="0.2">
      <c r="A14" s="127"/>
      <c r="B14" s="130"/>
      <c r="C14" s="131"/>
      <c r="D14" s="130"/>
      <c r="E14" s="131"/>
      <c r="F14" s="2" t="s">
        <v>4</v>
      </c>
      <c r="G14" s="2" t="s">
        <v>12</v>
      </c>
    </row>
    <row r="15" spans="1:7" x14ac:dyDescent="0.2">
      <c r="A15" s="3" t="s">
        <v>27</v>
      </c>
      <c r="B15" s="132" t="s">
        <v>206</v>
      </c>
      <c r="C15" s="133"/>
      <c r="D15" s="145" t="s">
        <v>237</v>
      </c>
      <c r="E15" s="146"/>
      <c r="F15" s="16">
        <v>536</v>
      </c>
      <c r="G15" s="4">
        <f>'Vrocevod_T-1800_SD'!F324</f>
        <v>0</v>
      </c>
    </row>
    <row r="16" spans="1:7" x14ac:dyDescent="0.2">
      <c r="A16" s="3" t="s">
        <v>28</v>
      </c>
      <c r="B16" s="132" t="s">
        <v>206</v>
      </c>
      <c r="C16" s="133"/>
      <c r="D16" s="132" t="s">
        <v>238</v>
      </c>
      <c r="E16" s="133"/>
      <c r="F16" s="16">
        <v>24</v>
      </c>
      <c r="G16" s="4">
        <f>'Vrocevod_T-1811_SD'!F191</f>
        <v>0</v>
      </c>
    </row>
    <row r="17" spans="1:7" x14ac:dyDescent="0.2">
      <c r="A17" s="3" t="s">
        <v>29</v>
      </c>
      <c r="B17" s="132" t="s">
        <v>206</v>
      </c>
      <c r="C17" s="133"/>
      <c r="D17" s="132" t="s">
        <v>207</v>
      </c>
      <c r="E17" s="133"/>
      <c r="F17" s="16">
        <v>64</v>
      </c>
      <c r="G17" s="4">
        <f>'Vrocevod_T-1814_SD'!F147</f>
        <v>0</v>
      </c>
    </row>
    <row r="18" spans="1:7" x14ac:dyDescent="0.2">
      <c r="A18" s="3"/>
      <c r="B18" s="132"/>
      <c r="C18" s="133"/>
      <c r="D18" s="134"/>
      <c r="E18" s="135"/>
      <c r="F18" s="16"/>
      <c r="G18" s="4"/>
    </row>
    <row r="19" spans="1:7" x14ac:dyDescent="0.2">
      <c r="A19" s="3"/>
      <c r="B19" s="132"/>
      <c r="C19" s="133"/>
      <c r="D19" s="134"/>
      <c r="E19" s="135"/>
      <c r="F19" s="16"/>
      <c r="G19" s="4"/>
    </row>
    <row r="20" spans="1:7" x14ac:dyDescent="0.2">
      <c r="A20" s="141" t="s">
        <v>36</v>
      </c>
      <c r="B20" s="141"/>
      <c r="C20" s="141"/>
      <c r="D20" s="141"/>
      <c r="E20" s="141"/>
      <c r="F20" s="141"/>
      <c r="G20" s="5">
        <f>SUM(G15:G19)</f>
        <v>0</v>
      </c>
    </row>
    <row r="21" spans="1:7" x14ac:dyDescent="0.2">
      <c r="A21" s="123" t="s">
        <v>268</v>
      </c>
      <c r="B21" s="124"/>
      <c r="C21" s="124"/>
      <c r="D21" s="124"/>
      <c r="E21" s="124"/>
      <c r="F21" s="124"/>
      <c r="G21" s="125"/>
    </row>
    <row r="22" spans="1:7" ht="25.5" customHeight="1" x14ac:dyDescent="0.2">
      <c r="A22" s="126" t="s">
        <v>15</v>
      </c>
      <c r="B22" s="128" t="s">
        <v>22</v>
      </c>
      <c r="C22" s="129"/>
      <c r="D22" s="128" t="s">
        <v>23</v>
      </c>
      <c r="E22" s="129"/>
      <c r="F22" s="66" t="s">
        <v>24</v>
      </c>
      <c r="G22" s="66" t="s">
        <v>3</v>
      </c>
    </row>
    <row r="23" spans="1:7" x14ac:dyDescent="0.2">
      <c r="A23" s="127"/>
      <c r="B23" s="130"/>
      <c r="C23" s="131"/>
      <c r="D23" s="130"/>
      <c r="E23" s="131"/>
      <c r="F23" s="2" t="s">
        <v>4</v>
      </c>
      <c r="G23" s="2" t="s">
        <v>12</v>
      </c>
    </row>
    <row r="24" spans="1:7" x14ac:dyDescent="0.2">
      <c r="A24" s="3" t="s">
        <v>269</v>
      </c>
      <c r="B24" s="132" t="s">
        <v>206</v>
      </c>
      <c r="C24" s="133"/>
      <c r="D24" s="134" t="s">
        <v>270</v>
      </c>
      <c r="E24" s="135"/>
      <c r="F24" s="16">
        <v>14</v>
      </c>
      <c r="G24" s="64">
        <f>'Vrocevod_P-222_SD'!F62</f>
        <v>0</v>
      </c>
    </row>
    <row r="25" spans="1:7" x14ac:dyDescent="0.2">
      <c r="A25" s="17"/>
      <c r="B25" s="17"/>
      <c r="C25" s="17"/>
      <c r="D25" s="17"/>
      <c r="E25" s="17"/>
      <c r="F25" s="17"/>
      <c r="G25" s="9"/>
    </row>
  </sheetData>
  <sheetProtection algorithmName="SHA-512" hashValue="ksJGkSoF6Rbppfp+nvh8WyTcxrEmmERunDS8wxuCDe3kilsNFeOcMwhxCRpsMKEUER2nIiKYsDSxMe6y62SK/A==" saltValue="dCC/jvyaA4HFEfAcMDRYSg==" spinCount="100000" sheet="1" objects="1" scenarios="1"/>
  <mergeCells count="27">
    <mergeCell ref="A20:F20"/>
    <mergeCell ref="A13:A14"/>
    <mergeCell ref="B19:C19"/>
    <mergeCell ref="B5:F5"/>
    <mergeCell ref="B6:F6"/>
    <mergeCell ref="B7:F7"/>
    <mergeCell ref="D17:E17"/>
    <mergeCell ref="D18:E18"/>
    <mergeCell ref="D19:E19"/>
    <mergeCell ref="D13:E14"/>
    <mergeCell ref="D15:E15"/>
    <mergeCell ref="D16:E16"/>
    <mergeCell ref="B16:C16"/>
    <mergeCell ref="B17:C17"/>
    <mergeCell ref="B18:C18"/>
    <mergeCell ref="A2:G2"/>
    <mergeCell ref="A3:G4"/>
    <mergeCell ref="A12:G12"/>
    <mergeCell ref="B13:C14"/>
    <mergeCell ref="B15:C15"/>
    <mergeCell ref="B8:F8"/>
    <mergeCell ref="A21:G21"/>
    <mergeCell ref="A22:A23"/>
    <mergeCell ref="B22:C23"/>
    <mergeCell ref="D22:E23"/>
    <mergeCell ref="B24:C24"/>
    <mergeCell ref="D24:E24"/>
  </mergeCells>
  <pageMargins left="0.78740157480314965" right="0.27559055118110237" top="0.86614173228346458" bottom="0.74803149606299213" header="0.31496062992125984" footer="0.51181102362204722"/>
  <pageSetup paperSize="9" orientation="portrait" r:id="rId1"/>
  <headerFooter alignWithMargins="0">
    <oddHeader>&amp;LENERGETIKA LJUBLJANA d.o.o.&amp;RENLJ-SIR-373/25</oddHeader>
    <oddFooter>&amp;C&amp;"Arial,Navadno"&amp;P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F324"/>
  <sheetViews>
    <sheetView zoomScaleNormal="100" zoomScaleSheetLayoutView="98" workbookViewId="0">
      <selection activeCell="E1" sqref="E1"/>
    </sheetView>
  </sheetViews>
  <sheetFormatPr defaultColWidth="9.140625" defaultRowHeight="12.75" x14ac:dyDescent="0.2"/>
  <cols>
    <col min="1" max="1" width="5.5703125" style="24" customWidth="1"/>
    <col min="2" max="2" width="50.5703125" style="49" customWidth="1"/>
    <col min="3" max="3" width="7.5703125" style="27" customWidth="1"/>
    <col min="4" max="4" width="4.5703125" style="28" customWidth="1"/>
    <col min="5" max="5" width="11.5703125" style="26" customWidth="1"/>
    <col min="6" max="6" width="12.5703125" style="27" customWidth="1"/>
    <col min="7" max="16384" width="9.140625" style="28"/>
  </cols>
  <sheetData>
    <row r="1" spans="1:6" x14ac:dyDescent="0.2">
      <c r="A1" s="23" t="s">
        <v>26</v>
      </c>
      <c r="B1" s="45" t="s">
        <v>5</v>
      </c>
      <c r="C1" s="24"/>
      <c r="D1" s="25"/>
    </row>
    <row r="2" spans="1:6" x14ac:dyDescent="0.2">
      <c r="A2" s="23" t="s">
        <v>196</v>
      </c>
      <c r="B2" s="45" t="s">
        <v>30</v>
      </c>
      <c r="C2" s="24"/>
      <c r="D2" s="25"/>
    </row>
    <row r="3" spans="1:6" x14ac:dyDescent="0.2">
      <c r="A3" s="23" t="s">
        <v>197</v>
      </c>
      <c r="B3" s="45" t="s">
        <v>248</v>
      </c>
      <c r="C3" s="24"/>
      <c r="D3" s="25"/>
    </row>
    <row r="4" spans="1:6" x14ac:dyDescent="0.2">
      <c r="A4" s="23"/>
      <c r="B4" s="45" t="s">
        <v>201</v>
      </c>
      <c r="C4" s="24"/>
      <c r="D4" s="25"/>
    </row>
    <row r="5" spans="1:6" ht="76.5" x14ac:dyDescent="0.2">
      <c r="A5" s="60" t="s">
        <v>0</v>
      </c>
      <c r="B5" s="61" t="s">
        <v>8</v>
      </c>
      <c r="C5" s="62" t="s">
        <v>6</v>
      </c>
      <c r="D5" s="62" t="s">
        <v>7</v>
      </c>
      <c r="E5" s="63" t="s">
        <v>10</v>
      </c>
      <c r="F5" s="63" t="s">
        <v>11</v>
      </c>
    </row>
    <row r="6" spans="1:6" s="54" customFormat="1" x14ac:dyDescent="0.2">
      <c r="A6" s="50"/>
      <c r="B6" s="46"/>
      <c r="C6" s="29"/>
      <c r="D6" s="30"/>
      <c r="E6" s="31"/>
      <c r="F6" s="29"/>
    </row>
    <row r="7" spans="1:6" s="54" customFormat="1" x14ac:dyDescent="0.2">
      <c r="A7" s="51">
        <f>COUNT($A$6:A6)+1</f>
        <v>1</v>
      </c>
      <c r="B7" s="34" t="s">
        <v>49</v>
      </c>
      <c r="C7" s="33"/>
      <c r="D7" s="18"/>
      <c r="E7" s="32"/>
      <c r="F7" s="32"/>
    </row>
    <row r="8" spans="1:6" s="54" customFormat="1" ht="76.5" x14ac:dyDescent="0.2">
      <c r="A8" s="51"/>
      <c r="B8" s="53" t="s">
        <v>260</v>
      </c>
      <c r="C8" s="33"/>
      <c r="D8" s="18"/>
      <c r="E8" s="32"/>
      <c r="F8" s="32"/>
    </row>
    <row r="9" spans="1:6" s="54" customFormat="1" x14ac:dyDescent="0.2">
      <c r="A9" s="68"/>
      <c r="B9" s="69" t="s">
        <v>40</v>
      </c>
      <c r="C9" s="70"/>
      <c r="D9" s="70"/>
      <c r="E9" s="71"/>
      <c r="F9" s="71"/>
    </row>
    <row r="10" spans="1:6" s="54" customFormat="1" x14ac:dyDescent="0.2">
      <c r="A10" s="72"/>
      <c r="B10" s="73" t="s">
        <v>41</v>
      </c>
      <c r="C10" s="70"/>
      <c r="D10" s="70"/>
      <c r="E10" s="71"/>
      <c r="F10" s="71"/>
    </row>
    <row r="11" spans="1:6" s="54" customFormat="1" x14ac:dyDescent="0.2">
      <c r="A11" s="74"/>
      <c r="B11" s="69" t="s">
        <v>39</v>
      </c>
      <c r="C11" s="70"/>
      <c r="D11" s="70"/>
      <c r="E11" s="71"/>
      <c r="F11" s="71"/>
    </row>
    <row r="12" spans="1:6" s="54" customFormat="1" x14ac:dyDescent="0.2">
      <c r="A12" s="51"/>
      <c r="B12" s="35" t="s">
        <v>47</v>
      </c>
      <c r="C12" s="41">
        <v>2</v>
      </c>
      <c r="D12" s="18" t="s">
        <v>1</v>
      </c>
      <c r="E12" s="40"/>
      <c r="F12" s="32">
        <f t="shared" ref="F12" si="0">C12*E12</f>
        <v>0</v>
      </c>
    </row>
    <row r="13" spans="1:6" s="54" customFormat="1" x14ac:dyDescent="0.2">
      <c r="A13" s="52"/>
      <c r="B13" s="47"/>
      <c r="C13" s="42"/>
      <c r="D13" s="43"/>
      <c r="E13" s="44"/>
      <c r="F13" s="44"/>
    </row>
    <row r="14" spans="1:6" s="54" customFormat="1" x14ac:dyDescent="0.2">
      <c r="A14" s="50"/>
      <c r="B14" s="46"/>
      <c r="C14" s="29"/>
      <c r="D14" s="30"/>
      <c r="E14" s="31"/>
      <c r="F14" s="29"/>
    </row>
    <row r="15" spans="1:6" s="54" customFormat="1" x14ac:dyDescent="0.2">
      <c r="A15" s="51">
        <f>COUNT($A$6:A14)+1</f>
        <v>2</v>
      </c>
      <c r="B15" s="34" t="s">
        <v>52</v>
      </c>
      <c r="C15" s="33"/>
      <c r="D15" s="18"/>
      <c r="E15" s="32"/>
      <c r="F15" s="32"/>
    </row>
    <row r="16" spans="1:6" s="54" customFormat="1" ht="51" x14ac:dyDescent="0.2">
      <c r="A16" s="51"/>
      <c r="B16" s="53" t="s">
        <v>53</v>
      </c>
      <c r="C16" s="33"/>
      <c r="D16" s="18"/>
      <c r="E16" s="32"/>
      <c r="F16" s="32"/>
    </row>
    <row r="17" spans="1:6" s="54" customFormat="1" x14ac:dyDescent="0.2">
      <c r="A17" s="74"/>
      <c r="B17" s="69" t="s">
        <v>39</v>
      </c>
      <c r="C17" s="70"/>
      <c r="D17" s="70"/>
      <c r="E17" s="71"/>
      <c r="F17" s="71"/>
    </row>
    <row r="18" spans="1:6" s="54" customFormat="1" x14ac:dyDescent="0.2">
      <c r="A18" s="51"/>
      <c r="B18" s="35" t="s">
        <v>47</v>
      </c>
      <c r="C18" s="41">
        <v>2</v>
      </c>
      <c r="D18" s="18" t="s">
        <v>1</v>
      </c>
      <c r="E18" s="40"/>
      <c r="F18" s="32">
        <f t="shared" ref="F18" si="1">C18*E18</f>
        <v>0</v>
      </c>
    </row>
    <row r="19" spans="1:6" s="54" customFormat="1" x14ac:dyDescent="0.2">
      <c r="A19" s="52"/>
      <c r="B19" s="47"/>
      <c r="C19" s="42"/>
      <c r="D19" s="43"/>
      <c r="E19" s="44"/>
      <c r="F19" s="44"/>
    </row>
    <row r="20" spans="1:6" s="54" customFormat="1" x14ac:dyDescent="0.2">
      <c r="A20" s="50"/>
      <c r="B20" s="46"/>
      <c r="C20" s="29"/>
      <c r="D20" s="30"/>
      <c r="E20" s="31"/>
      <c r="F20" s="29"/>
    </row>
    <row r="21" spans="1:6" s="54" customFormat="1" x14ac:dyDescent="0.2">
      <c r="A21" s="51">
        <f>COUNT($A$6:A20)+1</f>
        <v>3</v>
      </c>
      <c r="B21" s="34" t="s">
        <v>54</v>
      </c>
      <c r="C21" s="33"/>
      <c r="D21" s="18"/>
      <c r="E21" s="32"/>
      <c r="F21" s="32"/>
    </row>
    <row r="22" spans="1:6" s="54" customFormat="1" ht="51" x14ac:dyDescent="0.2">
      <c r="A22" s="51"/>
      <c r="B22" s="53" t="s">
        <v>55</v>
      </c>
      <c r="C22" s="33"/>
      <c r="D22" s="18"/>
      <c r="E22" s="32"/>
      <c r="F22" s="32"/>
    </row>
    <row r="23" spans="1:6" s="54" customFormat="1" x14ac:dyDescent="0.2">
      <c r="A23" s="74"/>
      <c r="B23" s="69" t="s">
        <v>39</v>
      </c>
      <c r="C23" s="70"/>
      <c r="D23" s="70"/>
      <c r="E23" s="71"/>
      <c r="F23" s="71"/>
    </row>
    <row r="24" spans="1:6" s="54" customFormat="1" x14ac:dyDescent="0.2">
      <c r="A24" s="51"/>
      <c r="B24" s="35" t="s">
        <v>56</v>
      </c>
      <c r="C24" s="41">
        <v>2</v>
      </c>
      <c r="D24" s="18" t="s">
        <v>1</v>
      </c>
      <c r="E24" s="40"/>
      <c r="F24" s="32">
        <f t="shared" ref="F24" si="2">C24*E24</f>
        <v>0</v>
      </c>
    </row>
    <row r="25" spans="1:6" s="54" customFormat="1" x14ac:dyDescent="0.2">
      <c r="A25" s="52"/>
      <c r="B25" s="47"/>
      <c r="C25" s="42"/>
      <c r="D25" s="43"/>
      <c r="E25" s="44"/>
      <c r="F25" s="44"/>
    </row>
    <row r="26" spans="1:6" s="54" customFormat="1" x14ac:dyDescent="0.2">
      <c r="A26" s="50"/>
      <c r="B26" s="46"/>
      <c r="C26" s="29"/>
      <c r="D26" s="30"/>
      <c r="E26" s="31"/>
      <c r="F26" s="29"/>
    </row>
    <row r="27" spans="1:6" s="54" customFormat="1" x14ac:dyDescent="0.2">
      <c r="A27" s="51">
        <f>COUNT($A$6:A26)+1</f>
        <v>4</v>
      </c>
      <c r="B27" s="34" t="s">
        <v>57</v>
      </c>
      <c r="C27" s="33"/>
      <c r="D27" s="18"/>
      <c r="E27" s="32"/>
      <c r="F27" s="32"/>
    </row>
    <row r="28" spans="1:6" s="54" customFormat="1" ht="76.5" x14ac:dyDescent="0.2">
      <c r="A28" s="51"/>
      <c r="B28" s="53" t="s">
        <v>58</v>
      </c>
      <c r="C28" s="33"/>
      <c r="D28" s="18"/>
      <c r="E28" s="32"/>
      <c r="F28" s="32"/>
    </row>
    <row r="29" spans="1:6" s="54" customFormat="1" x14ac:dyDescent="0.2">
      <c r="A29" s="74"/>
      <c r="B29" s="69" t="s">
        <v>39</v>
      </c>
      <c r="C29" s="70"/>
      <c r="D29" s="70"/>
      <c r="E29" s="71"/>
      <c r="F29" s="71"/>
    </row>
    <row r="30" spans="1:6" s="54" customFormat="1" x14ac:dyDescent="0.2">
      <c r="A30" s="51"/>
      <c r="B30" s="35" t="s">
        <v>47</v>
      </c>
      <c r="C30" s="41">
        <v>2</v>
      </c>
      <c r="D30" s="18" t="s">
        <v>1</v>
      </c>
      <c r="E30" s="40"/>
      <c r="F30" s="32">
        <f t="shared" ref="F30" si="3">C30*E30</f>
        <v>0</v>
      </c>
    </row>
    <row r="31" spans="1:6" s="54" customFormat="1" x14ac:dyDescent="0.2">
      <c r="A31" s="52"/>
      <c r="B31" s="47"/>
      <c r="C31" s="42"/>
      <c r="D31" s="43"/>
      <c r="E31" s="44"/>
      <c r="F31" s="44"/>
    </row>
    <row r="32" spans="1:6" s="54" customFormat="1" x14ac:dyDescent="0.2">
      <c r="A32" s="50"/>
      <c r="B32" s="46"/>
      <c r="C32" s="29"/>
      <c r="D32" s="30"/>
      <c r="E32" s="31"/>
      <c r="F32" s="29"/>
    </row>
    <row r="33" spans="1:6" s="54" customFormat="1" x14ac:dyDescent="0.2">
      <c r="A33" s="51">
        <f>COUNT($A$6:A31)+1</f>
        <v>5</v>
      </c>
      <c r="B33" s="34" t="s">
        <v>49</v>
      </c>
      <c r="C33" s="33"/>
      <c r="D33" s="18"/>
      <c r="E33" s="32"/>
      <c r="F33" s="32"/>
    </row>
    <row r="34" spans="1:6" s="54" customFormat="1" ht="76.5" x14ac:dyDescent="0.2">
      <c r="A34" s="51"/>
      <c r="B34" s="53" t="s">
        <v>260</v>
      </c>
      <c r="C34" s="33"/>
      <c r="D34" s="18"/>
      <c r="E34" s="32"/>
      <c r="F34" s="32"/>
    </row>
    <row r="35" spans="1:6" s="54" customFormat="1" x14ac:dyDescent="0.2">
      <c r="A35" s="68"/>
      <c r="B35" s="69" t="s">
        <v>60</v>
      </c>
      <c r="C35" s="70"/>
      <c r="D35" s="70"/>
      <c r="E35" s="71"/>
      <c r="F35" s="71"/>
    </row>
    <row r="36" spans="1:6" s="54" customFormat="1" x14ac:dyDescent="0.2">
      <c r="A36" s="72"/>
      <c r="B36" s="73" t="s">
        <v>41</v>
      </c>
      <c r="C36" s="70"/>
      <c r="D36" s="70"/>
      <c r="E36" s="71"/>
      <c r="F36" s="71"/>
    </row>
    <row r="37" spans="1:6" s="54" customFormat="1" x14ac:dyDescent="0.2">
      <c r="A37" s="74"/>
      <c r="B37" s="69" t="s">
        <v>39</v>
      </c>
      <c r="C37" s="70"/>
      <c r="D37" s="70"/>
      <c r="E37" s="71"/>
      <c r="F37" s="71"/>
    </row>
    <row r="38" spans="1:6" s="54" customFormat="1" x14ac:dyDescent="0.2">
      <c r="A38" s="51"/>
      <c r="B38" s="35" t="s">
        <v>74</v>
      </c>
      <c r="C38" s="41">
        <v>2</v>
      </c>
      <c r="D38" s="18" t="s">
        <v>1</v>
      </c>
      <c r="E38" s="40"/>
      <c r="F38" s="32">
        <f t="shared" ref="F38" si="4">C38*E38</f>
        <v>0</v>
      </c>
    </row>
    <row r="39" spans="1:6" s="54" customFormat="1" x14ac:dyDescent="0.2">
      <c r="A39" s="52"/>
      <c r="B39" s="47"/>
      <c r="C39" s="42"/>
      <c r="D39" s="43"/>
      <c r="E39" s="44"/>
      <c r="F39" s="44"/>
    </row>
    <row r="40" spans="1:6" s="54" customFormat="1" x14ac:dyDescent="0.2">
      <c r="A40" s="50"/>
      <c r="B40" s="46"/>
      <c r="C40" s="29"/>
      <c r="D40" s="30"/>
      <c r="E40" s="31"/>
      <c r="F40" s="29"/>
    </row>
    <row r="41" spans="1:6" s="54" customFormat="1" x14ac:dyDescent="0.2">
      <c r="A41" s="51">
        <f>COUNT($A$6:A40)+1</f>
        <v>6</v>
      </c>
      <c r="B41" s="34" t="s">
        <v>52</v>
      </c>
      <c r="C41" s="33"/>
      <c r="D41" s="18"/>
      <c r="E41" s="32"/>
      <c r="F41" s="32"/>
    </row>
    <row r="42" spans="1:6" s="54" customFormat="1" ht="51" x14ac:dyDescent="0.2">
      <c r="A42" s="51"/>
      <c r="B42" s="53" t="s">
        <v>77</v>
      </c>
      <c r="C42" s="33"/>
      <c r="D42" s="18"/>
      <c r="E42" s="32"/>
      <c r="F42" s="32"/>
    </row>
    <row r="43" spans="1:6" s="54" customFormat="1" x14ac:dyDescent="0.2">
      <c r="A43" s="74"/>
      <c r="B43" s="69" t="s">
        <v>39</v>
      </c>
      <c r="C43" s="70"/>
      <c r="D43" s="70"/>
      <c r="E43" s="71"/>
      <c r="F43" s="71"/>
    </row>
    <row r="44" spans="1:6" s="54" customFormat="1" x14ac:dyDescent="0.2">
      <c r="A44" s="51"/>
      <c r="B44" s="35" t="s">
        <v>74</v>
      </c>
      <c r="C44" s="41">
        <v>4</v>
      </c>
      <c r="D44" s="18" t="s">
        <v>1</v>
      </c>
      <c r="E44" s="40"/>
      <c r="F44" s="32">
        <f t="shared" ref="F44" si="5">C44*E44</f>
        <v>0</v>
      </c>
    </row>
    <row r="45" spans="1:6" s="54" customFormat="1" x14ac:dyDescent="0.2">
      <c r="A45" s="51"/>
      <c r="B45" s="35" t="s">
        <v>75</v>
      </c>
      <c r="C45" s="41">
        <v>2</v>
      </c>
      <c r="D45" s="18" t="s">
        <v>1</v>
      </c>
      <c r="E45" s="40"/>
      <c r="F45" s="32">
        <f t="shared" ref="F45" si="6">C45*E45</f>
        <v>0</v>
      </c>
    </row>
    <row r="46" spans="1:6" s="54" customFormat="1" x14ac:dyDescent="0.2">
      <c r="A46" s="52"/>
      <c r="B46" s="47"/>
      <c r="C46" s="42"/>
      <c r="D46" s="43"/>
      <c r="E46" s="44"/>
      <c r="F46" s="44"/>
    </row>
    <row r="47" spans="1:6" s="54" customFormat="1" x14ac:dyDescent="0.2">
      <c r="A47" s="51">
        <f>COUNT($A$7:A46)+1</f>
        <v>7</v>
      </c>
      <c r="B47" s="34" t="s">
        <v>54</v>
      </c>
      <c r="C47" s="33"/>
      <c r="D47" s="18"/>
      <c r="E47" s="32"/>
      <c r="F47" s="32"/>
    </row>
    <row r="48" spans="1:6" s="54" customFormat="1" ht="51" x14ac:dyDescent="0.2">
      <c r="A48" s="51"/>
      <c r="B48" s="53" t="s">
        <v>79</v>
      </c>
      <c r="C48" s="33"/>
      <c r="D48" s="18"/>
      <c r="E48" s="32"/>
      <c r="F48" s="32"/>
    </row>
    <row r="49" spans="1:6" s="54" customFormat="1" x14ac:dyDescent="0.2">
      <c r="A49" s="74"/>
      <c r="B49" s="69" t="s">
        <v>39</v>
      </c>
      <c r="C49" s="70"/>
      <c r="D49" s="70"/>
      <c r="E49" s="71"/>
      <c r="F49" s="71"/>
    </row>
    <row r="50" spans="1:6" s="54" customFormat="1" x14ac:dyDescent="0.2">
      <c r="A50" s="51"/>
      <c r="B50" s="35" t="s">
        <v>81</v>
      </c>
      <c r="C50" s="41">
        <v>2</v>
      </c>
      <c r="D50" s="18" t="s">
        <v>1</v>
      </c>
      <c r="E50" s="40"/>
      <c r="F50" s="32">
        <f t="shared" ref="F50" si="7">C50*E50</f>
        <v>0</v>
      </c>
    </row>
    <row r="51" spans="1:6" s="54" customFormat="1" x14ac:dyDescent="0.2">
      <c r="A51" s="51"/>
      <c r="B51" s="35"/>
      <c r="C51" s="41"/>
      <c r="D51" s="18"/>
      <c r="E51" s="75"/>
      <c r="F51" s="32"/>
    </row>
    <row r="52" spans="1:6" s="76" customFormat="1" x14ac:dyDescent="0.2">
      <c r="A52" s="50"/>
      <c r="B52" s="46"/>
      <c r="C52" s="29"/>
      <c r="D52" s="30"/>
      <c r="E52" s="31"/>
      <c r="F52" s="29"/>
    </row>
    <row r="53" spans="1:6" s="77" customFormat="1" x14ac:dyDescent="0.2">
      <c r="A53" s="51">
        <f>COUNT($A$5:A52)+1</f>
        <v>8</v>
      </c>
      <c r="B53" s="34" t="s">
        <v>87</v>
      </c>
      <c r="C53" s="33"/>
      <c r="D53" s="18"/>
      <c r="E53" s="32"/>
      <c r="F53" s="32"/>
    </row>
    <row r="54" spans="1:6" s="77" customFormat="1" ht="96.2" customHeight="1" x14ac:dyDescent="0.2">
      <c r="A54" s="51"/>
      <c r="B54" s="53" t="s">
        <v>246</v>
      </c>
      <c r="C54" s="33"/>
      <c r="D54" s="18"/>
      <c r="E54" s="32"/>
      <c r="F54" s="32"/>
    </row>
    <row r="55" spans="1:6" s="77" customFormat="1" x14ac:dyDescent="0.2">
      <c r="A55" s="51"/>
      <c r="B55" s="35" t="s">
        <v>247</v>
      </c>
      <c r="C55" s="41">
        <v>4</v>
      </c>
      <c r="D55" s="18" t="s">
        <v>25</v>
      </c>
      <c r="E55" s="40"/>
      <c r="F55" s="32">
        <f>C55*E55</f>
        <v>0</v>
      </c>
    </row>
    <row r="56" spans="1:6" s="77" customFormat="1" x14ac:dyDescent="0.2">
      <c r="A56" s="52"/>
      <c r="B56" s="47"/>
      <c r="C56" s="42"/>
      <c r="D56" s="43"/>
      <c r="E56" s="44"/>
      <c r="F56" s="44"/>
    </row>
    <row r="57" spans="1:6" s="54" customFormat="1" x14ac:dyDescent="0.2">
      <c r="A57" s="50"/>
      <c r="B57" s="46"/>
      <c r="C57" s="29"/>
      <c r="D57" s="30"/>
      <c r="E57" s="31"/>
      <c r="F57" s="29"/>
    </row>
    <row r="58" spans="1:6" s="54" customFormat="1" x14ac:dyDescent="0.2">
      <c r="A58" s="51">
        <f>COUNT($A$6:A57)+1</f>
        <v>9</v>
      </c>
      <c r="B58" s="34" t="s">
        <v>90</v>
      </c>
      <c r="C58" s="33"/>
      <c r="D58" s="18"/>
      <c r="E58" s="32"/>
      <c r="F58" s="32"/>
    </row>
    <row r="59" spans="1:6" s="54" customFormat="1" ht="76.5" x14ac:dyDescent="0.2">
      <c r="A59" s="51"/>
      <c r="B59" s="53" t="s">
        <v>91</v>
      </c>
      <c r="C59" s="33"/>
      <c r="D59" s="18"/>
      <c r="E59" s="32"/>
      <c r="F59" s="32"/>
    </row>
    <row r="60" spans="1:6" s="54" customFormat="1" x14ac:dyDescent="0.2">
      <c r="A60" s="51"/>
      <c r="B60" s="35"/>
      <c r="C60" s="41">
        <v>1</v>
      </c>
      <c r="D60" s="18" t="s">
        <v>1</v>
      </c>
      <c r="E60" s="40"/>
      <c r="F60" s="32">
        <f>C60*E60</f>
        <v>0</v>
      </c>
    </row>
    <row r="61" spans="1:6" s="54" customFormat="1" x14ac:dyDescent="0.2">
      <c r="A61" s="52"/>
      <c r="B61" s="47"/>
      <c r="C61" s="42"/>
      <c r="D61" s="43"/>
      <c r="E61" s="44"/>
      <c r="F61" s="44"/>
    </row>
    <row r="62" spans="1:6" s="54" customFormat="1" x14ac:dyDescent="0.2">
      <c r="A62" s="50"/>
      <c r="B62" s="46"/>
      <c r="C62" s="29"/>
      <c r="D62" s="30"/>
      <c r="E62" s="31"/>
      <c r="F62" s="29"/>
    </row>
    <row r="63" spans="1:6" s="54" customFormat="1" x14ac:dyDescent="0.2">
      <c r="A63" s="51">
        <f>COUNT($A$5:A62)+1</f>
        <v>10</v>
      </c>
      <c r="B63" s="34" t="s">
        <v>92</v>
      </c>
      <c r="C63" s="33"/>
      <c r="D63" s="18"/>
      <c r="E63" s="32"/>
      <c r="F63" s="32"/>
    </row>
    <row r="64" spans="1:6" s="54" customFormat="1" ht="51" x14ac:dyDescent="0.2">
      <c r="A64" s="51"/>
      <c r="B64" s="53" t="s">
        <v>223</v>
      </c>
      <c r="C64" s="33"/>
      <c r="D64" s="18"/>
      <c r="E64" s="32"/>
      <c r="F64" s="32"/>
    </row>
    <row r="65" spans="1:6" s="54" customFormat="1" ht="14.25" x14ac:dyDescent="0.2">
      <c r="A65" s="51"/>
      <c r="B65" s="35" t="s">
        <v>93</v>
      </c>
      <c r="C65" s="41">
        <v>4</v>
      </c>
      <c r="D65" s="18" t="s">
        <v>14</v>
      </c>
      <c r="E65" s="40"/>
      <c r="F65" s="32">
        <f t="shared" ref="F65:F66" si="8">C65*E65</f>
        <v>0</v>
      </c>
    </row>
    <row r="66" spans="1:6" s="54" customFormat="1" ht="14.25" x14ac:dyDescent="0.2">
      <c r="A66" s="51"/>
      <c r="B66" s="35" t="s">
        <v>94</v>
      </c>
      <c r="C66" s="41">
        <v>1018</v>
      </c>
      <c r="D66" s="18" t="s">
        <v>14</v>
      </c>
      <c r="E66" s="40"/>
      <c r="F66" s="32">
        <f t="shared" si="8"/>
        <v>0</v>
      </c>
    </row>
    <row r="67" spans="1:6" s="54" customFormat="1" ht="14.25" x14ac:dyDescent="0.2">
      <c r="A67" s="51"/>
      <c r="B67" s="35" t="s">
        <v>189</v>
      </c>
      <c r="C67" s="41">
        <v>1125</v>
      </c>
      <c r="D67" s="18" t="s">
        <v>14</v>
      </c>
      <c r="E67" s="40"/>
      <c r="F67" s="32">
        <f>C67*E67</f>
        <v>0</v>
      </c>
    </row>
    <row r="68" spans="1:6" s="54" customFormat="1" x14ac:dyDescent="0.2">
      <c r="A68" s="52"/>
      <c r="B68" s="47"/>
      <c r="C68" s="42"/>
      <c r="D68" s="43"/>
      <c r="E68" s="44"/>
      <c r="F68" s="44"/>
    </row>
    <row r="69" spans="1:6" s="54" customFormat="1" x14ac:dyDescent="0.2">
      <c r="A69" s="50"/>
      <c r="B69" s="46"/>
      <c r="C69" s="29"/>
      <c r="D69" s="30"/>
      <c r="E69" s="31"/>
      <c r="F69" s="29"/>
    </row>
    <row r="70" spans="1:6" s="54" customFormat="1" x14ac:dyDescent="0.2">
      <c r="A70" s="51">
        <f>COUNT($A$5:A69)+1</f>
        <v>11</v>
      </c>
      <c r="B70" s="34" t="s">
        <v>96</v>
      </c>
      <c r="C70" s="33"/>
      <c r="D70" s="18"/>
      <c r="E70" s="32"/>
      <c r="F70" s="32"/>
    </row>
    <row r="71" spans="1:6" s="54" customFormat="1" ht="38.25" x14ac:dyDescent="0.2">
      <c r="A71" s="51"/>
      <c r="B71" s="53" t="s">
        <v>97</v>
      </c>
      <c r="C71" s="33"/>
      <c r="D71" s="18"/>
      <c r="E71" s="32"/>
      <c r="F71" s="32"/>
    </row>
    <row r="72" spans="1:6" s="54" customFormat="1" ht="14.25" x14ac:dyDescent="0.2">
      <c r="A72" s="51"/>
      <c r="B72" s="35"/>
      <c r="C72" s="41">
        <v>2230</v>
      </c>
      <c r="D72" s="18" t="s">
        <v>14</v>
      </c>
      <c r="E72" s="40"/>
      <c r="F72" s="32">
        <f>C72*E72</f>
        <v>0</v>
      </c>
    </row>
    <row r="73" spans="1:6" s="54" customFormat="1" x14ac:dyDescent="0.2">
      <c r="A73" s="52"/>
      <c r="B73" s="47"/>
      <c r="C73" s="42"/>
      <c r="D73" s="43"/>
      <c r="E73" s="44"/>
      <c r="F73" s="44"/>
    </row>
    <row r="74" spans="1:6" s="54" customFormat="1" x14ac:dyDescent="0.2">
      <c r="A74" s="50"/>
      <c r="B74" s="46"/>
      <c r="C74" s="29"/>
      <c r="D74" s="30"/>
      <c r="E74" s="31"/>
      <c r="F74" s="29"/>
    </row>
    <row r="75" spans="1:6" s="54" customFormat="1" x14ac:dyDescent="0.2">
      <c r="A75" s="51">
        <f>COUNT($A$5:A74)+1</f>
        <v>12</v>
      </c>
      <c r="B75" s="34" t="s">
        <v>98</v>
      </c>
      <c r="C75" s="33"/>
      <c r="D75" s="18"/>
      <c r="E75" s="32"/>
      <c r="F75" s="32"/>
    </row>
    <row r="76" spans="1:6" s="54" customFormat="1" ht="38.25" x14ac:dyDescent="0.2">
      <c r="A76" s="51"/>
      <c r="B76" s="53" t="s">
        <v>99</v>
      </c>
      <c r="C76" s="33"/>
      <c r="D76" s="18"/>
      <c r="E76" s="32"/>
      <c r="F76" s="32"/>
    </row>
    <row r="77" spans="1:6" s="54" customFormat="1" x14ac:dyDescent="0.2">
      <c r="A77" s="51"/>
      <c r="B77" s="35" t="s">
        <v>169</v>
      </c>
      <c r="C77" s="41">
        <v>4</v>
      </c>
      <c r="D77" s="18" t="s">
        <v>16</v>
      </c>
      <c r="E77" s="40"/>
      <c r="F77" s="32">
        <f>C77*E77</f>
        <v>0</v>
      </c>
    </row>
    <row r="78" spans="1:6" s="54" customFormat="1" x14ac:dyDescent="0.2">
      <c r="A78" s="51"/>
      <c r="B78" s="35" t="s">
        <v>102</v>
      </c>
      <c r="C78" s="41">
        <v>8</v>
      </c>
      <c r="D78" s="18" t="s">
        <v>16</v>
      </c>
      <c r="E78" s="40"/>
      <c r="F78" s="32">
        <f t="shared" ref="F78:F79" si="9">C78*E78</f>
        <v>0</v>
      </c>
    </row>
    <row r="79" spans="1:6" s="54" customFormat="1" x14ac:dyDescent="0.2">
      <c r="A79" s="51"/>
      <c r="B79" s="35" t="s">
        <v>103</v>
      </c>
      <c r="C79" s="41">
        <v>4</v>
      </c>
      <c r="D79" s="18" t="s">
        <v>16</v>
      </c>
      <c r="E79" s="40"/>
      <c r="F79" s="32">
        <f t="shared" si="9"/>
        <v>0</v>
      </c>
    </row>
    <row r="80" spans="1:6" s="77" customFormat="1" x14ac:dyDescent="0.2">
      <c r="A80" s="51"/>
      <c r="B80" s="35" t="s">
        <v>168</v>
      </c>
      <c r="C80" s="41">
        <v>4</v>
      </c>
      <c r="D80" s="18" t="s">
        <v>16</v>
      </c>
      <c r="E80" s="40"/>
      <c r="F80" s="32">
        <f>C80*E80</f>
        <v>0</v>
      </c>
    </row>
    <row r="81" spans="1:6" s="77" customFormat="1" x14ac:dyDescent="0.2">
      <c r="A81" s="51"/>
      <c r="B81" s="35" t="s">
        <v>163</v>
      </c>
      <c r="C81" s="41">
        <v>6</v>
      </c>
      <c r="D81" s="18" t="s">
        <v>16</v>
      </c>
      <c r="E81" s="40"/>
      <c r="F81" s="32">
        <f>C81*E81</f>
        <v>0</v>
      </c>
    </row>
    <row r="82" spans="1:6" s="54" customFormat="1" x14ac:dyDescent="0.2">
      <c r="A82" s="52"/>
      <c r="B82" s="47"/>
      <c r="C82" s="42"/>
      <c r="D82" s="43"/>
      <c r="E82" s="44"/>
      <c r="F82" s="44"/>
    </row>
    <row r="83" spans="1:6" s="54" customFormat="1" x14ac:dyDescent="0.2">
      <c r="A83" s="50"/>
      <c r="B83" s="46"/>
      <c r="C83" s="29"/>
      <c r="D83" s="30"/>
      <c r="E83" s="31"/>
      <c r="F83" s="29"/>
    </row>
    <row r="84" spans="1:6" s="54" customFormat="1" x14ac:dyDescent="0.2">
      <c r="A84" s="51">
        <f>COUNT($A$5:A82)+1</f>
        <v>13</v>
      </c>
      <c r="B84" s="34" t="s">
        <v>105</v>
      </c>
      <c r="C84" s="33"/>
      <c r="D84" s="18"/>
      <c r="E84" s="32"/>
      <c r="F84" s="32"/>
    </row>
    <row r="85" spans="1:6" s="54" customFormat="1" ht="153" x14ac:dyDescent="0.2">
      <c r="A85" s="51"/>
      <c r="B85" s="35" t="s">
        <v>106</v>
      </c>
      <c r="C85" s="41"/>
      <c r="D85" s="18"/>
      <c r="E85" s="32"/>
      <c r="F85" s="32"/>
    </row>
    <row r="86" spans="1:6" s="54" customFormat="1" x14ac:dyDescent="0.2">
      <c r="A86" s="78"/>
      <c r="B86" s="79" t="s">
        <v>104</v>
      </c>
      <c r="C86" s="57"/>
      <c r="D86" s="58"/>
      <c r="E86" s="59"/>
      <c r="F86" s="59"/>
    </row>
    <row r="87" spans="1:6" s="54" customFormat="1" x14ac:dyDescent="0.2">
      <c r="A87" s="51"/>
      <c r="B87" s="35" t="s">
        <v>242</v>
      </c>
      <c r="C87" s="41">
        <v>1</v>
      </c>
      <c r="D87" s="18" t="s">
        <v>1</v>
      </c>
      <c r="E87" s="40"/>
      <c r="F87" s="32">
        <f>C87*E87</f>
        <v>0</v>
      </c>
    </row>
    <row r="88" spans="1:6" s="54" customFormat="1" x14ac:dyDescent="0.2">
      <c r="A88" s="52"/>
      <c r="B88" s="47"/>
      <c r="C88" s="42"/>
      <c r="D88" s="43"/>
      <c r="E88" s="44"/>
      <c r="F88" s="44"/>
    </row>
    <row r="89" spans="1:6" s="54" customFormat="1" x14ac:dyDescent="0.2">
      <c r="A89" s="50"/>
      <c r="B89" s="46"/>
      <c r="C89" s="29"/>
      <c r="D89" s="30"/>
      <c r="E89" s="31"/>
      <c r="F89" s="29"/>
    </row>
    <row r="90" spans="1:6" s="54" customFormat="1" x14ac:dyDescent="0.2">
      <c r="A90" s="51">
        <f>COUNT($A$5:A88)+1</f>
        <v>14</v>
      </c>
      <c r="B90" s="34" t="s">
        <v>107</v>
      </c>
      <c r="C90" s="33"/>
      <c r="D90" s="18"/>
      <c r="E90" s="32"/>
      <c r="F90" s="32"/>
    </row>
    <row r="91" spans="1:6" s="54" customFormat="1" ht="204" x14ac:dyDescent="0.2">
      <c r="A91" s="51"/>
      <c r="B91" s="35" t="s">
        <v>108</v>
      </c>
      <c r="C91" s="41"/>
      <c r="D91" s="18"/>
      <c r="E91" s="32"/>
      <c r="F91" s="32"/>
    </row>
    <row r="92" spans="1:6" s="54" customFormat="1" x14ac:dyDescent="0.2">
      <c r="A92" s="55"/>
      <c r="B92" s="80" t="s">
        <v>104</v>
      </c>
      <c r="C92" s="57"/>
      <c r="D92" s="58"/>
      <c r="E92" s="59"/>
      <c r="F92" s="59"/>
    </row>
    <row r="93" spans="1:6" s="54" customFormat="1" x14ac:dyDescent="0.2">
      <c r="A93" s="51"/>
      <c r="B93" s="35" t="s">
        <v>225</v>
      </c>
      <c r="C93" s="41">
        <v>2</v>
      </c>
      <c r="D93" s="18" t="s">
        <v>1</v>
      </c>
      <c r="E93" s="40"/>
      <c r="F93" s="32">
        <f t="shared" ref="F93" si="10">C93*E93</f>
        <v>0</v>
      </c>
    </row>
    <row r="94" spans="1:6" s="54" customFormat="1" x14ac:dyDescent="0.2">
      <c r="A94" s="51"/>
      <c r="B94" s="35" t="s">
        <v>224</v>
      </c>
      <c r="C94" s="41">
        <v>2</v>
      </c>
      <c r="D94" s="18" t="s">
        <v>1</v>
      </c>
      <c r="E94" s="40"/>
      <c r="F94" s="32">
        <f t="shared" ref="F94" si="11">C94*E94</f>
        <v>0</v>
      </c>
    </row>
    <row r="95" spans="1:6" s="54" customFormat="1" x14ac:dyDescent="0.2">
      <c r="A95" s="51"/>
      <c r="B95" s="35" t="s">
        <v>109</v>
      </c>
      <c r="C95" s="41">
        <v>2</v>
      </c>
      <c r="D95" s="18" t="s">
        <v>1</v>
      </c>
      <c r="E95" s="40"/>
      <c r="F95" s="32">
        <f t="shared" ref="F95" si="12">C95*E95</f>
        <v>0</v>
      </c>
    </row>
    <row r="96" spans="1:6" s="54" customFormat="1" x14ac:dyDescent="0.2">
      <c r="A96" s="51"/>
      <c r="B96" s="35" t="s">
        <v>110</v>
      </c>
      <c r="C96" s="41">
        <v>1</v>
      </c>
      <c r="D96" s="18" t="s">
        <v>1</v>
      </c>
      <c r="E96" s="40"/>
      <c r="F96" s="32">
        <f t="shared" ref="F96" si="13">C96*E96</f>
        <v>0</v>
      </c>
    </row>
    <row r="97" spans="1:6" s="54" customFormat="1" x14ac:dyDescent="0.2">
      <c r="A97" s="55"/>
      <c r="B97" s="56"/>
      <c r="C97" s="57"/>
      <c r="D97" s="58"/>
      <c r="E97" s="59"/>
      <c r="F97" s="59"/>
    </row>
    <row r="98" spans="1:6" s="54" customFormat="1" x14ac:dyDescent="0.2">
      <c r="A98" s="52"/>
      <c r="B98" s="47"/>
      <c r="C98" s="42"/>
      <c r="D98" s="43"/>
      <c r="E98" s="44"/>
      <c r="F98" s="44"/>
    </row>
    <row r="99" spans="1:6" s="54" customFormat="1" x14ac:dyDescent="0.2">
      <c r="A99" s="50"/>
      <c r="B99" s="46"/>
      <c r="C99" s="29"/>
      <c r="D99" s="30"/>
      <c r="E99" s="31"/>
      <c r="F99" s="29"/>
    </row>
    <row r="100" spans="1:6" s="54" customFormat="1" ht="216.75" x14ac:dyDescent="0.2">
      <c r="A100" s="51">
        <f>COUNT($A$5:A92)+1</f>
        <v>15</v>
      </c>
      <c r="B100" s="34" t="s">
        <v>111</v>
      </c>
      <c r="C100" s="33"/>
      <c r="D100" s="18"/>
      <c r="E100" s="32"/>
      <c r="F100" s="32"/>
    </row>
    <row r="101" spans="1:6" s="54" customFormat="1" x14ac:dyDescent="0.2">
      <c r="A101" s="55"/>
      <c r="B101" s="80" t="s">
        <v>104</v>
      </c>
      <c r="C101" s="57"/>
      <c r="D101" s="58"/>
      <c r="E101" s="59"/>
      <c r="F101" s="59"/>
    </row>
    <row r="102" spans="1:6" s="54" customFormat="1" x14ac:dyDescent="0.2">
      <c r="A102" s="51"/>
      <c r="B102" s="35" t="s">
        <v>112</v>
      </c>
      <c r="C102" s="41">
        <v>3</v>
      </c>
      <c r="D102" s="18" t="s">
        <v>1</v>
      </c>
      <c r="E102" s="40"/>
      <c r="F102" s="32">
        <f t="shared" ref="F102:F104" si="14">C102*E102</f>
        <v>0</v>
      </c>
    </row>
    <row r="103" spans="1:6" s="54" customFormat="1" x14ac:dyDescent="0.2">
      <c r="A103" s="51"/>
      <c r="B103" s="35" t="s">
        <v>113</v>
      </c>
      <c r="C103" s="41">
        <v>5</v>
      </c>
      <c r="D103" s="18" t="s">
        <v>1</v>
      </c>
      <c r="E103" s="40"/>
      <c r="F103" s="32">
        <f t="shared" si="14"/>
        <v>0</v>
      </c>
    </row>
    <row r="104" spans="1:6" s="54" customFormat="1" x14ac:dyDescent="0.2">
      <c r="A104" s="51"/>
      <c r="B104" s="35" t="s">
        <v>114</v>
      </c>
      <c r="C104" s="41">
        <v>9</v>
      </c>
      <c r="D104" s="18" t="s">
        <v>1</v>
      </c>
      <c r="E104" s="40"/>
      <c r="F104" s="32">
        <f t="shared" si="14"/>
        <v>0</v>
      </c>
    </row>
    <row r="105" spans="1:6" s="54" customFormat="1" x14ac:dyDescent="0.2">
      <c r="A105" s="52"/>
      <c r="B105" s="47"/>
      <c r="C105" s="42"/>
      <c r="D105" s="43"/>
      <c r="E105" s="44"/>
      <c r="F105" s="44"/>
    </row>
    <row r="106" spans="1:6" s="54" customFormat="1" x14ac:dyDescent="0.2">
      <c r="A106" s="50"/>
      <c r="B106" s="46"/>
      <c r="C106" s="29"/>
      <c r="D106" s="30"/>
      <c r="E106" s="31"/>
      <c r="F106" s="29"/>
    </row>
    <row r="107" spans="1:6" s="54" customFormat="1" x14ac:dyDescent="0.2">
      <c r="A107" s="51">
        <f>COUNT($A$5:A101)+1</f>
        <v>16</v>
      </c>
      <c r="B107" s="34" t="s">
        <v>115</v>
      </c>
      <c r="C107" s="33"/>
      <c r="D107" s="18"/>
      <c r="E107" s="32"/>
      <c r="F107" s="32"/>
    </row>
    <row r="108" spans="1:6" s="54" customFormat="1" ht="178.5" x14ac:dyDescent="0.2">
      <c r="A108" s="51"/>
      <c r="B108" s="35" t="s">
        <v>249</v>
      </c>
      <c r="C108" s="41"/>
      <c r="D108" s="18"/>
      <c r="E108" s="32"/>
      <c r="F108" s="32"/>
    </row>
    <row r="109" spans="1:6" s="54" customFormat="1" x14ac:dyDescent="0.2">
      <c r="A109" s="81"/>
      <c r="B109" s="82" t="s">
        <v>104</v>
      </c>
      <c r="C109" s="83"/>
      <c r="D109" s="84"/>
      <c r="E109" s="85"/>
      <c r="F109" s="85"/>
    </row>
    <row r="110" spans="1:6" s="54" customFormat="1" x14ac:dyDescent="0.2">
      <c r="A110" s="51"/>
      <c r="B110" s="35" t="s">
        <v>117</v>
      </c>
      <c r="C110" s="41">
        <v>2</v>
      </c>
      <c r="D110" s="18" t="s">
        <v>1</v>
      </c>
      <c r="E110" s="40"/>
      <c r="F110" s="32">
        <f t="shared" ref="F110" si="15">C110*E110</f>
        <v>0</v>
      </c>
    </row>
    <row r="111" spans="1:6" s="54" customFormat="1" x14ac:dyDescent="0.2">
      <c r="A111" s="52"/>
      <c r="B111" s="47"/>
      <c r="C111" s="42"/>
      <c r="D111" s="43"/>
      <c r="E111" s="44"/>
      <c r="F111" s="44"/>
    </row>
    <row r="112" spans="1:6" s="54" customFormat="1" x14ac:dyDescent="0.2">
      <c r="A112" s="50"/>
      <c r="B112" s="46"/>
      <c r="C112" s="29"/>
      <c r="D112" s="30"/>
      <c r="E112" s="31"/>
      <c r="F112" s="29"/>
    </row>
    <row r="113" spans="1:6" s="54" customFormat="1" x14ac:dyDescent="0.2">
      <c r="A113" s="51">
        <f>COUNT($A$5:A112)+1</f>
        <v>17</v>
      </c>
      <c r="B113" s="34" t="s">
        <v>115</v>
      </c>
      <c r="C113" s="33"/>
      <c r="D113" s="18"/>
      <c r="E113" s="32"/>
      <c r="F113" s="32"/>
    </row>
    <row r="114" spans="1:6" s="54" customFormat="1" ht="153" x14ac:dyDescent="0.2">
      <c r="A114" s="51"/>
      <c r="B114" s="35" t="s">
        <v>119</v>
      </c>
      <c r="C114" s="41"/>
      <c r="D114" s="18"/>
      <c r="E114" s="32"/>
      <c r="F114" s="32"/>
    </row>
    <row r="115" spans="1:6" s="54" customFormat="1" ht="38.25" x14ac:dyDescent="0.2">
      <c r="A115" s="1"/>
      <c r="B115" s="79" t="s">
        <v>120</v>
      </c>
      <c r="C115" s="83"/>
      <c r="D115" s="84"/>
      <c r="E115" s="73"/>
      <c r="F115" s="85"/>
    </row>
    <row r="116" spans="1:6" s="54" customFormat="1" ht="17.100000000000001" customHeight="1" x14ac:dyDescent="0.2">
      <c r="A116" s="81"/>
      <c r="B116" s="82" t="s">
        <v>121</v>
      </c>
      <c r="C116" s="83"/>
      <c r="D116" s="84"/>
      <c r="E116" s="85"/>
      <c r="F116" s="85"/>
    </row>
    <row r="117" spans="1:6" s="54" customFormat="1" x14ac:dyDescent="0.2">
      <c r="A117" s="81"/>
      <c r="B117" s="82" t="s">
        <v>104</v>
      </c>
      <c r="C117" s="83"/>
      <c r="D117" s="84"/>
      <c r="E117" s="85"/>
      <c r="F117" s="85"/>
    </row>
    <row r="118" spans="1:6" s="54" customFormat="1" x14ac:dyDescent="0.2">
      <c r="A118" s="86"/>
      <c r="E118" s="87"/>
      <c r="F118" s="87"/>
    </row>
    <row r="119" spans="1:6" s="54" customFormat="1" x14ac:dyDescent="0.2">
      <c r="A119" s="51"/>
      <c r="B119" s="35" t="s">
        <v>122</v>
      </c>
      <c r="C119" s="41">
        <v>8</v>
      </c>
      <c r="D119" s="18" t="s">
        <v>1</v>
      </c>
      <c r="E119" s="40"/>
      <c r="F119" s="32">
        <f>C119*E119</f>
        <v>0</v>
      </c>
    </row>
    <row r="120" spans="1:6" s="54" customFormat="1" x14ac:dyDescent="0.2">
      <c r="A120" s="52"/>
      <c r="B120" s="47"/>
      <c r="C120" s="42"/>
      <c r="D120" s="43"/>
      <c r="E120" s="44"/>
      <c r="F120" s="44"/>
    </row>
    <row r="121" spans="1:6" s="54" customFormat="1" x14ac:dyDescent="0.2">
      <c r="A121" s="50"/>
      <c r="B121" s="46"/>
      <c r="C121" s="29"/>
      <c r="D121" s="30"/>
      <c r="E121" s="31"/>
      <c r="F121" s="29"/>
    </row>
    <row r="122" spans="1:6" s="54" customFormat="1" x14ac:dyDescent="0.2">
      <c r="A122" s="51">
        <f>COUNT($A$5:A120)+1</f>
        <v>18</v>
      </c>
      <c r="B122" s="34" t="s">
        <v>232</v>
      </c>
      <c r="C122" s="33"/>
      <c r="D122" s="18"/>
      <c r="E122" s="32"/>
      <c r="F122" s="32"/>
    </row>
    <row r="123" spans="1:6" s="54" customFormat="1" ht="71.25" customHeight="1" x14ac:dyDescent="0.2">
      <c r="A123" s="51"/>
      <c r="B123" s="35" t="s">
        <v>233</v>
      </c>
      <c r="C123" s="41"/>
      <c r="D123" s="18"/>
      <c r="E123" s="32"/>
      <c r="F123" s="32"/>
    </row>
    <row r="124" spans="1:6" s="54" customFormat="1" x14ac:dyDescent="0.2">
      <c r="A124" s="55"/>
      <c r="B124" s="80" t="s">
        <v>104</v>
      </c>
      <c r="C124" s="57"/>
      <c r="D124" s="58"/>
      <c r="E124" s="59"/>
      <c r="F124" s="59"/>
    </row>
    <row r="125" spans="1:6" s="54" customFormat="1" x14ac:dyDescent="0.2">
      <c r="A125" s="51"/>
      <c r="B125" s="35" t="s">
        <v>177</v>
      </c>
      <c r="C125" s="41">
        <v>2</v>
      </c>
      <c r="D125" s="18" t="s">
        <v>1</v>
      </c>
      <c r="E125" s="40"/>
      <c r="F125" s="32">
        <f t="shared" ref="F125" si="16">C125*E125</f>
        <v>0</v>
      </c>
    </row>
    <row r="126" spans="1:6" s="54" customFormat="1" x14ac:dyDescent="0.2">
      <c r="A126" s="51"/>
      <c r="B126" s="35" t="s">
        <v>178</v>
      </c>
      <c r="C126" s="41">
        <v>2</v>
      </c>
      <c r="D126" s="18" t="s">
        <v>1</v>
      </c>
      <c r="E126" s="40"/>
      <c r="F126" s="32">
        <f t="shared" ref="F126" si="17">C126*E126</f>
        <v>0</v>
      </c>
    </row>
    <row r="127" spans="1:6" s="54" customFormat="1" x14ac:dyDescent="0.2">
      <c r="A127" s="52"/>
      <c r="B127" s="47"/>
      <c r="C127" s="42"/>
      <c r="D127" s="43"/>
      <c r="E127" s="44"/>
      <c r="F127" s="44"/>
    </row>
    <row r="128" spans="1:6" s="54" customFormat="1" x14ac:dyDescent="0.2">
      <c r="A128" s="50"/>
      <c r="B128" s="46"/>
      <c r="C128" s="29"/>
      <c r="D128" s="30"/>
      <c r="E128" s="31"/>
      <c r="F128" s="29"/>
    </row>
    <row r="129" spans="1:6" s="54" customFormat="1" ht="204" x14ac:dyDescent="0.2">
      <c r="A129" s="51">
        <f>COUNT($A$5:A124)+1</f>
        <v>19</v>
      </c>
      <c r="B129" s="34" t="s">
        <v>250</v>
      </c>
      <c r="C129" s="33"/>
      <c r="D129" s="18"/>
      <c r="E129" s="32"/>
      <c r="F129" s="32"/>
    </row>
    <row r="130" spans="1:6" s="54" customFormat="1" x14ac:dyDescent="0.2">
      <c r="A130" s="55"/>
      <c r="B130" s="80" t="s">
        <v>104</v>
      </c>
      <c r="C130" s="57"/>
      <c r="D130" s="58"/>
      <c r="E130" s="59"/>
      <c r="F130" s="59"/>
    </row>
    <row r="131" spans="1:6" s="54" customFormat="1" x14ac:dyDescent="0.2">
      <c r="A131" s="51"/>
      <c r="B131" s="35" t="s">
        <v>112</v>
      </c>
      <c r="C131" s="41">
        <v>2</v>
      </c>
      <c r="D131" s="18" t="s">
        <v>1</v>
      </c>
      <c r="E131" s="40"/>
      <c r="F131" s="32">
        <f t="shared" ref="F131" si="18">C131*E131</f>
        <v>0</v>
      </c>
    </row>
    <row r="132" spans="1:6" s="54" customFormat="1" x14ac:dyDescent="0.2">
      <c r="A132" s="52"/>
      <c r="B132" s="47"/>
      <c r="C132" s="42"/>
      <c r="D132" s="43"/>
      <c r="E132" s="44"/>
      <c r="F132" s="44"/>
    </row>
    <row r="133" spans="1:6" s="54" customFormat="1" x14ac:dyDescent="0.2">
      <c r="A133" s="50"/>
      <c r="B133" s="46"/>
      <c r="C133" s="29"/>
      <c r="D133" s="30"/>
      <c r="E133" s="31"/>
      <c r="F133" s="29"/>
    </row>
    <row r="134" spans="1:6" s="54" customFormat="1" x14ac:dyDescent="0.2">
      <c r="A134" s="51">
        <f>COUNT($A$6:A133)+1</f>
        <v>20</v>
      </c>
      <c r="B134" s="34" t="s">
        <v>234</v>
      </c>
      <c r="C134" s="33"/>
      <c r="D134" s="18"/>
      <c r="E134" s="32"/>
      <c r="F134" s="32"/>
    </row>
    <row r="135" spans="1:6" s="54" customFormat="1" ht="15.75" customHeight="1" x14ac:dyDescent="0.2">
      <c r="A135" s="51"/>
      <c r="B135" s="35" t="s">
        <v>235</v>
      </c>
      <c r="C135" s="41"/>
      <c r="D135" s="18"/>
      <c r="E135" s="32"/>
      <c r="F135" s="32"/>
    </row>
    <row r="136" spans="1:6" s="54" customFormat="1" x14ac:dyDescent="0.2">
      <c r="A136" s="51"/>
      <c r="B136" s="35" t="s">
        <v>236</v>
      </c>
      <c r="C136" s="41">
        <v>2</v>
      </c>
      <c r="D136" s="18" t="s">
        <v>1</v>
      </c>
      <c r="E136" s="40"/>
      <c r="F136" s="32">
        <f>C136*E136</f>
        <v>0</v>
      </c>
    </row>
    <row r="137" spans="1:6" s="54" customFormat="1" x14ac:dyDescent="0.2">
      <c r="A137" s="52"/>
      <c r="B137" s="47"/>
      <c r="C137" s="42"/>
      <c r="D137" s="43"/>
      <c r="E137" s="44"/>
      <c r="F137" s="44"/>
    </row>
    <row r="138" spans="1:6" s="54" customFormat="1" x14ac:dyDescent="0.2">
      <c r="A138" s="50"/>
      <c r="B138" s="46"/>
      <c r="C138" s="29"/>
      <c r="D138" s="30"/>
      <c r="E138" s="31"/>
      <c r="F138" s="29"/>
    </row>
    <row r="139" spans="1:6" s="54" customFormat="1" x14ac:dyDescent="0.2">
      <c r="A139" s="51">
        <f>COUNT($A$6:A138)+1</f>
        <v>21</v>
      </c>
      <c r="B139" s="34" t="s">
        <v>123</v>
      </c>
      <c r="C139" s="33"/>
      <c r="D139" s="18"/>
      <c r="E139" s="32"/>
      <c r="F139" s="32"/>
    </row>
    <row r="140" spans="1:6" s="54" customFormat="1" ht="51" x14ac:dyDescent="0.2">
      <c r="A140" s="51"/>
      <c r="B140" s="35" t="s">
        <v>124</v>
      </c>
      <c r="C140" s="41"/>
      <c r="D140" s="18"/>
      <c r="E140" s="32"/>
      <c r="F140" s="32"/>
    </row>
    <row r="141" spans="1:6" s="54" customFormat="1" x14ac:dyDescent="0.2">
      <c r="A141" s="72"/>
      <c r="B141" s="88" t="s">
        <v>125</v>
      </c>
      <c r="C141" s="89"/>
      <c r="D141" s="90"/>
      <c r="E141" s="85"/>
      <c r="F141" s="91"/>
    </row>
    <row r="142" spans="1:6" s="54" customFormat="1" x14ac:dyDescent="0.2">
      <c r="A142" s="51"/>
      <c r="B142" s="35" t="s">
        <v>226</v>
      </c>
      <c r="C142" s="41">
        <v>2</v>
      </c>
      <c r="D142" s="18" t="s">
        <v>1</v>
      </c>
      <c r="E142" s="40"/>
      <c r="F142" s="32">
        <f>C142*E142</f>
        <v>0</v>
      </c>
    </row>
    <row r="143" spans="1:6" s="54" customFormat="1" x14ac:dyDescent="0.2">
      <c r="A143" s="52"/>
      <c r="B143" s="47"/>
      <c r="C143" s="42"/>
      <c r="D143" s="43"/>
      <c r="E143" s="44"/>
      <c r="F143" s="44"/>
    </row>
    <row r="144" spans="1:6" s="54" customFormat="1" x14ac:dyDescent="0.2">
      <c r="A144" s="50"/>
      <c r="B144" s="46"/>
      <c r="C144" s="29"/>
      <c r="D144" s="30"/>
      <c r="E144" s="31"/>
      <c r="F144" s="29"/>
    </row>
    <row r="145" spans="1:6" s="54" customFormat="1" x14ac:dyDescent="0.2">
      <c r="A145" s="51">
        <f>COUNT($A$6:A144)+1</f>
        <v>22</v>
      </c>
      <c r="B145" s="34" t="s">
        <v>133</v>
      </c>
      <c r="C145" s="33"/>
      <c r="D145" s="18"/>
      <c r="E145" s="32"/>
      <c r="F145" s="32"/>
    </row>
    <row r="146" spans="1:6" s="54" customFormat="1" ht="51" x14ac:dyDescent="0.2">
      <c r="A146" s="51"/>
      <c r="B146" s="35" t="s">
        <v>134</v>
      </c>
      <c r="C146" s="41"/>
      <c r="D146" s="18"/>
      <c r="E146" s="32"/>
      <c r="F146" s="32"/>
    </row>
    <row r="147" spans="1:6" s="54" customFormat="1" x14ac:dyDescent="0.2">
      <c r="A147" s="72"/>
      <c r="B147" s="69" t="s">
        <v>39</v>
      </c>
      <c r="C147" s="70"/>
      <c r="D147" s="70"/>
      <c r="E147" s="71"/>
      <c r="F147" s="71"/>
    </row>
    <row r="148" spans="1:6" s="54" customFormat="1" ht="14.25" x14ac:dyDescent="0.2">
      <c r="A148" s="51"/>
      <c r="B148" s="35" t="s">
        <v>228</v>
      </c>
      <c r="C148" s="41">
        <v>8</v>
      </c>
      <c r="D148" s="18" t="s">
        <v>9</v>
      </c>
      <c r="E148" s="40"/>
      <c r="F148" s="32">
        <f>C148*E148</f>
        <v>0</v>
      </c>
    </row>
    <row r="149" spans="1:6" s="54" customFormat="1" x14ac:dyDescent="0.2">
      <c r="A149" s="52"/>
      <c r="B149" s="47"/>
      <c r="C149" s="42"/>
      <c r="D149" s="43"/>
      <c r="E149" s="44"/>
      <c r="F149" s="44"/>
    </row>
    <row r="150" spans="1:6" s="54" customFormat="1" x14ac:dyDescent="0.2">
      <c r="A150" s="50"/>
      <c r="B150" s="46"/>
      <c r="C150" s="29"/>
      <c r="D150" s="30"/>
      <c r="E150" s="31"/>
      <c r="F150" s="29"/>
    </row>
    <row r="151" spans="1:6" s="54" customFormat="1" x14ac:dyDescent="0.2">
      <c r="A151" s="51">
        <f>COUNT($A$6:A150)+1</f>
        <v>23</v>
      </c>
      <c r="B151" s="34" t="s">
        <v>126</v>
      </c>
      <c r="C151" s="33"/>
      <c r="D151" s="18"/>
      <c r="E151" s="32"/>
      <c r="F151" s="32"/>
    </row>
    <row r="152" spans="1:6" s="54" customFormat="1" ht="51" x14ac:dyDescent="0.2">
      <c r="A152" s="51"/>
      <c r="B152" s="35" t="s">
        <v>227</v>
      </c>
      <c r="C152" s="41"/>
      <c r="D152" s="18"/>
      <c r="E152" s="32"/>
      <c r="F152" s="32"/>
    </row>
    <row r="153" spans="1:6" s="54" customFormat="1" x14ac:dyDescent="0.2">
      <c r="A153" s="72"/>
      <c r="B153" s="69" t="s">
        <v>39</v>
      </c>
      <c r="C153" s="70"/>
      <c r="D153" s="70"/>
      <c r="E153" s="71"/>
      <c r="F153" s="71"/>
    </row>
    <row r="154" spans="1:6" s="54" customFormat="1" ht="14.25" x14ac:dyDescent="0.2">
      <c r="A154" s="51"/>
      <c r="B154" s="35" t="s">
        <v>128</v>
      </c>
      <c r="C154" s="41">
        <v>3</v>
      </c>
      <c r="D154" s="18" t="s">
        <v>9</v>
      </c>
      <c r="E154" s="40"/>
      <c r="F154" s="32">
        <f t="shared" ref="F154:F157" si="19">C154*E154</f>
        <v>0</v>
      </c>
    </row>
    <row r="155" spans="1:6" s="54" customFormat="1" ht="14.25" x14ac:dyDescent="0.2">
      <c r="A155" s="51"/>
      <c r="B155" s="35" t="s">
        <v>129</v>
      </c>
      <c r="C155" s="41">
        <v>20</v>
      </c>
      <c r="D155" s="18" t="s">
        <v>9</v>
      </c>
      <c r="E155" s="40"/>
      <c r="F155" s="32">
        <f t="shared" si="19"/>
        <v>0</v>
      </c>
    </row>
    <row r="156" spans="1:6" s="54" customFormat="1" ht="14.25" x14ac:dyDescent="0.2">
      <c r="A156" s="51"/>
      <c r="B156" s="35" t="s">
        <v>130</v>
      </c>
      <c r="C156" s="41">
        <v>3</v>
      </c>
      <c r="D156" s="18" t="s">
        <v>9</v>
      </c>
      <c r="E156" s="40"/>
      <c r="F156" s="32">
        <f t="shared" si="19"/>
        <v>0</v>
      </c>
    </row>
    <row r="157" spans="1:6" s="54" customFormat="1" ht="14.25" x14ac:dyDescent="0.2">
      <c r="A157" s="51"/>
      <c r="B157" s="35" t="s">
        <v>131</v>
      </c>
      <c r="C157" s="41">
        <v>14</v>
      </c>
      <c r="D157" s="18" t="s">
        <v>9</v>
      </c>
      <c r="E157" s="40"/>
      <c r="F157" s="32">
        <f t="shared" si="19"/>
        <v>0</v>
      </c>
    </row>
    <row r="158" spans="1:6" s="54" customFormat="1" x14ac:dyDescent="0.2">
      <c r="A158" s="52"/>
      <c r="B158" s="47"/>
      <c r="C158" s="42"/>
      <c r="D158" s="43"/>
      <c r="E158" s="44"/>
      <c r="F158" s="44"/>
    </row>
    <row r="159" spans="1:6" s="54" customFormat="1" x14ac:dyDescent="0.2">
      <c r="A159" s="50"/>
      <c r="B159" s="46"/>
      <c r="C159" s="29"/>
      <c r="D159" s="30"/>
      <c r="E159" s="31"/>
      <c r="F159" s="29"/>
    </row>
    <row r="160" spans="1:6" s="54" customFormat="1" x14ac:dyDescent="0.2">
      <c r="A160" s="51">
        <f>COUNT($A$6:A159)+1</f>
        <v>24</v>
      </c>
      <c r="B160" s="34" t="s">
        <v>135</v>
      </c>
      <c r="C160" s="33"/>
      <c r="D160" s="18"/>
      <c r="E160" s="32"/>
      <c r="F160" s="32"/>
    </row>
    <row r="161" spans="1:6" s="54" customFormat="1" ht="38.25" x14ac:dyDescent="0.2">
      <c r="A161" s="51"/>
      <c r="B161" s="35" t="s">
        <v>136</v>
      </c>
      <c r="C161" s="41"/>
      <c r="D161" s="18"/>
      <c r="E161" s="32"/>
      <c r="F161" s="32"/>
    </row>
    <row r="162" spans="1:6" s="54" customFormat="1" x14ac:dyDescent="0.2">
      <c r="A162" s="92"/>
      <c r="B162" s="69" t="s">
        <v>51</v>
      </c>
      <c r="C162" s="70"/>
      <c r="D162" s="70"/>
      <c r="E162" s="71"/>
      <c r="F162" s="71"/>
    </row>
    <row r="163" spans="1:6" s="54" customFormat="1" x14ac:dyDescent="0.2">
      <c r="A163" s="51"/>
      <c r="B163" s="35" t="s">
        <v>137</v>
      </c>
      <c r="C163" s="41">
        <v>4</v>
      </c>
      <c r="D163" s="18" t="s">
        <v>1</v>
      </c>
      <c r="E163" s="40"/>
      <c r="F163" s="32">
        <f t="shared" ref="F163:F166" si="20">C163*E163</f>
        <v>0</v>
      </c>
    </row>
    <row r="164" spans="1:6" s="54" customFormat="1" x14ac:dyDescent="0.2">
      <c r="A164" s="51"/>
      <c r="B164" s="35" t="s">
        <v>138</v>
      </c>
      <c r="C164" s="41">
        <v>18</v>
      </c>
      <c r="D164" s="18" t="s">
        <v>1</v>
      </c>
      <c r="E164" s="40"/>
      <c r="F164" s="32">
        <f t="shared" si="20"/>
        <v>0</v>
      </c>
    </row>
    <row r="165" spans="1:6" s="54" customFormat="1" x14ac:dyDescent="0.2">
      <c r="A165" s="51"/>
      <c r="B165" s="35" t="s">
        <v>139</v>
      </c>
      <c r="C165" s="41">
        <v>4</v>
      </c>
      <c r="D165" s="18" t="s">
        <v>1</v>
      </c>
      <c r="E165" s="40"/>
      <c r="F165" s="32">
        <f t="shared" si="20"/>
        <v>0</v>
      </c>
    </row>
    <row r="166" spans="1:6" s="54" customFormat="1" x14ac:dyDescent="0.2">
      <c r="A166" s="51"/>
      <c r="B166" s="35" t="s">
        <v>140</v>
      </c>
      <c r="C166" s="41">
        <v>12</v>
      </c>
      <c r="D166" s="18" t="s">
        <v>1</v>
      </c>
      <c r="E166" s="40"/>
      <c r="F166" s="32">
        <f t="shared" si="20"/>
        <v>0</v>
      </c>
    </row>
    <row r="167" spans="1:6" s="54" customFormat="1" x14ac:dyDescent="0.2">
      <c r="A167" s="52"/>
      <c r="B167" s="47"/>
      <c r="C167" s="42"/>
      <c r="D167" s="43"/>
      <c r="E167" s="44"/>
      <c r="F167" s="44"/>
    </row>
    <row r="168" spans="1:6" s="54" customFormat="1" x14ac:dyDescent="0.2">
      <c r="A168" s="50"/>
      <c r="B168" s="46"/>
      <c r="C168" s="29"/>
      <c r="D168" s="30"/>
      <c r="E168" s="31"/>
      <c r="F168" s="29"/>
    </row>
    <row r="169" spans="1:6" s="54" customFormat="1" x14ac:dyDescent="0.2">
      <c r="A169" s="51">
        <f>COUNT($A$6:A168)+1</f>
        <v>25</v>
      </c>
      <c r="B169" s="34" t="s">
        <v>143</v>
      </c>
      <c r="C169" s="33"/>
      <c r="D169" s="18"/>
      <c r="E169" s="32"/>
      <c r="F169" s="32"/>
    </row>
    <row r="170" spans="1:6" s="54" customFormat="1" ht="38.25" x14ac:dyDescent="0.2">
      <c r="A170" s="51"/>
      <c r="B170" s="35" t="s">
        <v>136</v>
      </c>
      <c r="C170" s="41"/>
      <c r="D170" s="18"/>
      <c r="E170" s="32"/>
      <c r="F170" s="32"/>
    </row>
    <row r="171" spans="1:6" s="54" customFormat="1" x14ac:dyDescent="0.2">
      <c r="A171" s="72"/>
      <c r="B171" s="69" t="s">
        <v>51</v>
      </c>
      <c r="C171" s="70"/>
      <c r="D171" s="70"/>
      <c r="E171" s="71"/>
      <c r="F171" s="71"/>
    </row>
    <row r="172" spans="1:6" s="54" customFormat="1" x14ac:dyDescent="0.2">
      <c r="A172" s="51"/>
      <c r="B172" s="35" t="s">
        <v>138</v>
      </c>
      <c r="C172" s="41">
        <v>4</v>
      </c>
      <c r="D172" s="18" t="s">
        <v>1</v>
      </c>
      <c r="E172" s="40"/>
      <c r="F172" s="32">
        <f t="shared" ref="F172:F173" si="21">C172*E172</f>
        <v>0</v>
      </c>
    </row>
    <row r="173" spans="1:6" s="54" customFormat="1" x14ac:dyDescent="0.2">
      <c r="A173" s="51"/>
      <c r="B173" s="35" t="s">
        <v>140</v>
      </c>
      <c r="C173" s="41">
        <v>4</v>
      </c>
      <c r="D173" s="18" t="s">
        <v>1</v>
      </c>
      <c r="E173" s="40"/>
      <c r="F173" s="32">
        <f t="shared" si="21"/>
        <v>0</v>
      </c>
    </row>
    <row r="174" spans="1:6" s="54" customFormat="1" x14ac:dyDescent="0.2">
      <c r="A174" s="52"/>
      <c r="B174" s="47"/>
      <c r="C174" s="42"/>
      <c r="D174" s="43"/>
      <c r="E174" s="44"/>
      <c r="F174" s="44"/>
    </row>
    <row r="175" spans="1:6" s="54" customFormat="1" x14ac:dyDescent="0.2">
      <c r="A175" s="50"/>
      <c r="B175" s="46"/>
      <c r="C175" s="29"/>
      <c r="D175" s="30"/>
      <c r="E175" s="31"/>
      <c r="F175" s="29"/>
    </row>
    <row r="176" spans="1:6" s="54" customFormat="1" x14ac:dyDescent="0.2">
      <c r="A176" s="51">
        <f>COUNT($A$6:A175)+1</f>
        <v>26</v>
      </c>
      <c r="B176" s="34" t="s">
        <v>231</v>
      </c>
      <c r="C176" s="33"/>
      <c r="D176" s="18"/>
      <c r="E176" s="32"/>
      <c r="F176" s="32"/>
    </row>
    <row r="177" spans="1:6" s="54" customFormat="1" ht="63.75" x14ac:dyDescent="0.2">
      <c r="A177" s="51"/>
      <c r="B177" s="35" t="s">
        <v>229</v>
      </c>
      <c r="C177" s="41"/>
      <c r="D177" s="18"/>
      <c r="E177" s="32"/>
      <c r="F177" s="32"/>
    </row>
    <row r="178" spans="1:6" s="54" customFormat="1" x14ac:dyDescent="0.2">
      <c r="A178" s="68"/>
      <c r="B178" s="69" t="s">
        <v>51</v>
      </c>
      <c r="C178" s="70"/>
      <c r="D178" s="70"/>
      <c r="E178" s="71"/>
      <c r="F178" s="71"/>
    </row>
    <row r="179" spans="1:6" s="54" customFormat="1" x14ac:dyDescent="0.2">
      <c r="A179" s="51"/>
      <c r="B179" s="35" t="s">
        <v>230</v>
      </c>
      <c r="C179" s="41">
        <v>2</v>
      </c>
      <c r="D179" s="18"/>
      <c r="E179" s="40"/>
      <c r="F179" s="32">
        <f t="shared" ref="F179" si="22">C179*E179</f>
        <v>0</v>
      </c>
    </row>
    <row r="180" spans="1:6" s="54" customFormat="1" x14ac:dyDescent="0.2">
      <c r="A180" s="52"/>
      <c r="B180" s="47"/>
      <c r="C180" s="42"/>
      <c r="D180" s="43"/>
      <c r="E180" s="44"/>
      <c r="F180" s="44"/>
    </row>
    <row r="181" spans="1:6" s="54" customFormat="1" x14ac:dyDescent="0.2">
      <c r="A181" s="50"/>
      <c r="B181" s="46"/>
      <c r="C181" s="29"/>
      <c r="D181" s="30"/>
      <c r="E181" s="31"/>
      <c r="F181" s="29"/>
    </row>
    <row r="182" spans="1:6" s="54" customFormat="1" x14ac:dyDescent="0.2">
      <c r="A182" s="51">
        <f>COUNT($A$6:A181)+1</f>
        <v>27</v>
      </c>
      <c r="B182" s="34" t="s">
        <v>146</v>
      </c>
      <c r="C182" s="33"/>
      <c r="D182" s="18"/>
      <c r="E182" s="32"/>
      <c r="F182" s="32"/>
    </row>
    <row r="183" spans="1:6" s="54" customFormat="1" ht="51" x14ac:dyDescent="0.2">
      <c r="A183" s="51"/>
      <c r="B183" s="35" t="s">
        <v>147</v>
      </c>
      <c r="C183" s="41"/>
      <c r="D183" s="18"/>
      <c r="E183" s="32"/>
      <c r="F183" s="32"/>
    </row>
    <row r="184" spans="1:6" s="54" customFormat="1" x14ac:dyDescent="0.2">
      <c r="A184" s="68"/>
      <c r="B184" s="69" t="s">
        <v>51</v>
      </c>
      <c r="C184" s="70"/>
      <c r="D184" s="70"/>
      <c r="E184" s="71"/>
      <c r="F184" s="71"/>
    </row>
    <row r="185" spans="1:6" s="54" customFormat="1" x14ac:dyDescent="0.2">
      <c r="A185" s="51"/>
      <c r="B185" s="35" t="s">
        <v>230</v>
      </c>
      <c r="C185" s="41">
        <v>4</v>
      </c>
      <c r="D185" s="18"/>
      <c r="E185" s="40"/>
      <c r="F185" s="32">
        <f t="shared" ref="F185" si="23">C185*E185</f>
        <v>0</v>
      </c>
    </row>
    <row r="186" spans="1:6" s="54" customFormat="1" x14ac:dyDescent="0.2">
      <c r="A186" s="52"/>
      <c r="B186" s="47"/>
      <c r="C186" s="42"/>
      <c r="D186" s="43"/>
      <c r="E186" s="44"/>
      <c r="F186" s="44"/>
    </row>
    <row r="187" spans="1:6" s="54" customFormat="1" x14ac:dyDescent="0.2">
      <c r="A187" s="50"/>
      <c r="B187" s="46"/>
      <c r="C187" s="29"/>
      <c r="D187" s="30"/>
      <c r="E187" s="31"/>
      <c r="F187" s="29"/>
    </row>
    <row r="188" spans="1:6" s="54" customFormat="1" x14ac:dyDescent="0.2">
      <c r="A188" s="51">
        <f>COUNT($A$6:A187)+1</f>
        <v>28</v>
      </c>
      <c r="B188" s="34" t="s">
        <v>243</v>
      </c>
      <c r="C188" s="33"/>
      <c r="D188" s="18"/>
      <c r="E188" s="32"/>
      <c r="F188" s="32"/>
    </row>
    <row r="189" spans="1:6" s="54" customFormat="1" ht="57" customHeight="1" x14ac:dyDescent="0.2">
      <c r="A189" s="51"/>
      <c r="B189" s="35" t="s">
        <v>244</v>
      </c>
      <c r="C189" s="41"/>
      <c r="D189" s="18"/>
      <c r="E189" s="32"/>
      <c r="F189" s="32"/>
    </row>
    <row r="190" spans="1:6" s="54" customFormat="1" x14ac:dyDescent="0.2">
      <c r="A190" s="72"/>
      <c r="B190" s="88"/>
      <c r="C190" s="89"/>
      <c r="D190" s="90"/>
      <c r="E190" s="85"/>
      <c r="F190" s="91"/>
    </row>
    <row r="191" spans="1:6" s="54" customFormat="1" x14ac:dyDescent="0.2">
      <c r="A191" s="51"/>
      <c r="B191" s="35" t="s">
        <v>245</v>
      </c>
      <c r="C191" s="41">
        <v>4</v>
      </c>
      <c r="D191" s="18" t="s">
        <v>1</v>
      </c>
      <c r="E191" s="40"/>
      <c r="F191" s="32">
        <f t="shared" ref="F191" si="24">C191*E191</f>
        <v>0</v>
      </c>
    </row>
    <row r="192" spans="1:6" s="54" customFormat="1" x14ac:dyDescent="0.2">
      <c r="A192" s="51"/>
      <c r="B192" s="35"/>
      <c r="C192" s="41"/>
      <c r="D192" s="18"/>
      <c r="E192" s="75"/>
      <c r="F192" s="32"/>
    </row>
    <row r="193" spans="1:6" s="54" customFormat="1" x14ac:dyDescent="0.2">
      <c r="A193" s="50"/>
      <c r="B193" s="46"/>
      <c r="C193" s="29"/>
      <c r="D193" s="30"/>
      <c r="E193" s="31"/>
      <c r="F193" s="29"/>
    </row>
    <row r="194" spans="1:6" s="54" customFormat="1" x14ac:dyDescent="0.2">
      <c r="A194" s="51">
        <f>COUNT($A$6:A193)+1</f>
        <v>29</v>
      </c>
      <c r="B194" s="34" t="s">
        <v>148</v>
      </c>
      <c r="C194" s="33"/>
      <c r="D194" s="18"/>
      <c r="E194" s="32"/>
      <c r="F194" s="32"/>
    </row>
    <row r="195" spans="1:6" s="54" customFormat="1" ht="25.5" x14ac:dyDescent="0.2">
      <c r="A195" s="51"/>
      <c r="B195" s="35" t="s">
        <v>149</v>
      </c>
      <c r="C195" s="41"/>
      <c r="D195" s="18"/>
      <c r="E195" s="32"/>
      <c r="F195" s="32"/>
    </row>
    <row r="196" spans="1:6" s="54" customFormat="1" x14ac:dyDescent="0.2">
      <c r="A196" s="92"/>
      <c r="B196" s="93" t="s">
        <v>150</v>
      </c>
      <c r="C196" s="70"/>
      <c r="D196" s="70"/>
      <c r="E196" s="71"/>
      <c r="F196" s="71"/>
    </row>
    <row r="197" spans="1:6" s="54" customFormat="1" x14ac:dyDescent="0.2">
      <c r="A197" s="92"/>
      <c r="B197" s="93" t="s">
        <v>151</v>
      </c>
    </row>
    <row r="198" spans="1:6" s="54" customFormat="1" x14ac:dyDescent="0.2">
      <c r="A198" s="51"/>
      <c r="B198" s="35" t="s">
        <v>152</v>
      </c>
      <c r="C198" s="41">
        <v>4</v>
      </c>
      <c r="D198" s="18" t="s">
        <v>1</v>
      </c>
      <c r="E198" s="40"/>
      <c r="F198" s="32">
        <f t="shared" ref="F198" si="25">C198*E198</f>
        <v>0</v>
      </c>
    </row>
    <row r="199" spans="1:6" s="54" customFormat="1" x14ac:dyDescent="0.2">
      <c r="A199" s="52"/>
      <c r="B199" s="47"/>
      <c r="C199" s="42"/>
      <c r="D199" s="43"/>
      <c r="E199" s="44"/>
      <c r="F199" s="44"/>
    </row>
    <row r="200" spans="1:6" s="54" customFormat="1" x14ac:dyDescent="0.2">
      <c r="A200" s="50"/>
      <c r="B200" s="46"/>
      <c r="C200" s="29"/>
      <c r="D200" s="30"/>
      <c r="E200" s="31"/>
      <c r="F200" s="29"/>
    </row>
    <row r="201" spans="1:6" s="54" customFormat="1" x14ac:dyDescent="0.2">
      <c r="A201" s="51">
        <f>COUNT($A$6:A200)+1</f>
        <v>30</v>
      </c>
      <c r="B201" s="34" t="s">
        <v>153</v>
      </c>
      <c r="C201" s="33"/>
      <c r="D201" s="18"/>
      <c r="E201" s="32"/>
      <c r="F201" s="32"/>
    </row>
    <row r="202" spans="1:6" s="54" customFormat="1" ht="25.5" x14ac:dyDescent="0.2">
      <c r="A202" s="51"/>
      <c r="B202" s="35" t="s">
        <v>154</v>
      </c>
      <c r="C202" s="41"/>
      <c r="D202" s="18"/>
      <c r="E202" s="32"/>
      <c r="F202" s="32"/>
    </row>
    <row r="203" spans="1:6" s="95" customFormat="1" x14ac:dyDescent="0.2">
      <c r="A203" s="72"/>
      <c r="B203" s="93" t="s">
        <v>150</v>
      </c>
      <c r="C203" s="68"/>
      <c r="D203" s="68"/>
      <c r="E203" s="94"/>
      <c r="F203" s="94"/>
    </row>
    <row r="204" spans="1:6" s="95" customFormat="1" x14ac:dyDescent="0.2">
      <c r="A204" s="72"/>
      <c r="B204" s="93" t="s">
        <v>151</v>
      </c>
      <c r="C204" s="68"/>
      <c r="D204" s="68"/>
      <c r="E204" s="94"/>
      <c r="F204" s="94"/>
    </row>
    <row r="205" spans="1:6" s="54" customFormat="1" x14ac:dyDescent="0.2">
      <c r="A205" s="51"/>
      <c r="B205" s="35" t="s">
        <v>155</v>
      </c>
      <c r="C205" s="41">
        <v>8</v>
      </c>
      <c r="D205" s="18" t="s">
        <v>1</v>
      </c>
      <c r="E205" s="40"/>
      <c r="F205" s="32">
        <f t="shared" ref="F205" si="26">C205*E205</f>
        <v>0</v>
      </c>
    </row>
    <row r="206" spans="1:6" s="54" customFormat="1" x14ac:dyDescent="0.2">
      <c r="A206" s="52"/>
      <c r="B206" s="47"/>
      <c r="C206" s="42"/>
      <c r="D206" s="43"/>
      <c r="E206" s="44"/>
      <c r="F206" s="44"/>
    </row>
    <row r="207" spans="1:6" s="54" customFormat="1" x14ac:dyDescent="0.2">
      <c r="A207" s="50"/>
      <c r="B207" s="46"/>
      <c r="C207" s="29"/>
      <c r="D207" s="30"/>
      <c r="E207" s="31"/>
      <c r="F207" s="29"/>
    </row>
    <row r="208" spans="1:6" s="54" customFormat="1" x14ac:dyDescent="0.2">
      <c r="A208" s="51">
        <f>COUNT($A$5:A207)+1</f>
        <v>31</v>
      </c>
      <c r="B208" s="34" t="s">
        <v>156</v>
      </c>
      <c r="C208" s="33"/>
      <c r="D208" s="18"/>
      <c r="E208" s="32"/>
      <c r="F208" s="32"/>
    </row>
    <row r="209" spans="1:6" s="54" customFormat="1" ht="25.5" x14ac:dyDescent="0.2">
      <c r="A209" s="51"/>
      <c r="B209" s="35" t="s">
        <v>157</v>
      </c>
      <c r="C209" s="41"/>
      <c r="D209" s="18"/>
      <c r="E209" s="32"/>
      <c r="F209" s="32"/>
    </row>
    <row r="210" spans="1:6" s="54" customFormat="1" x14ac:dyDescent="0.2">
      <c r="A210" s="68"/>
      <c r="B210" s="93" t="s">
        <v>150</v>
      </c>
      <c r="C210" s="96"/>
      <c r="D210" s="70"/>
      <c r="E210" s="71"/>
      <c r="F210" s="71"/>
    </row>
    <row r="211" spans="1:6" s="54" customFormat="1" x14ac:dyDescent="0.2">
      <c r="A211" s="68"/>
      <c r="B211" s="93" t="s">
        <v>151</v>
      </c>
      <c r="C211" s="96"/>
      <c r="D211" s="70"/>
      <c r="E211" s="71"/>
      <c r="F211" s="71"/>
    </row>
    <row r="212" spans="1:6" s="54" customFormat="1" x14ac:dyDescent="0.2">
      <c r="A212" s="51"/>
      <c r="B212" s="35" t="s">
        <v>158</v>
      </c>
      <c r="C212" s="41">
        <v>4</v>
      </c>
      <c r="D212" s="18" t="s">
        <v>1</v>
      </c>
      <c r="E212" s="40"/>
      <c r="F212" s="32">
        <f t="shared" ref="F212" si="27">C212*E212</f>
        <v>0</v>
      </c>
    </row>
    <row r="213" spans="1:6" s="54" customFormat="1" x14ac:dyDescent="0.2">
      <c r="A213" s="86"/>
      <c r="E213" s="87"/>
      <c r="F213" s="87"/>
    </row>
    <row r="214" spans="1:6" s="54" customFormat="1" x14ac:dyDescent="0.2">
      <c r="A214" s="52"/>
      <c r="B214" s="47"/>
      <c r="C214" s="42"/>
      <c r="D214" s="43"/>
      <c r="E214" s="44"/>
      <c r="F214" s="44"/>
    </row>
    <row r="215" spans="1:6" s="54" customFormat="1" x14ac:dyDescent="0.2">
      <c r="A215" s="50"/>
      <c r="B215" s="46"/>
      <c r="C215" s="29"/>
      <c r="D215" s="30"/>
      <c r="E215" s="31"/>
      <c r="F215" s="29"/>
    </row>
    <row r="216" spans="1:6" s="54" customFormat="1" x14ac:dyDescent="0.2">
      <c r="A216" s="51">
        <f>COUNT($A$5:A214)+1</f>
        <v>32</v>
      </c>
      <c r="B216" s="34" t="s">
        <v>159</v>
      </c>
      <c r="C216" s="33"/>
      <c r="D216" s="18"/>
      <c r="E216" s="32"/>
      <c r="F216" s="32"/>
    </row>
    <row r="217" spans="1:6" s="54" customFormat="1" ht="127.5" x14ac:dyDescent="0.2">
      <c r="A217" s="51"/>
      <c r="B217" s="35" t="s">
        <v>160</v>
      </c>
      <c r="C217" s="41"/>
      <c r="D217" s="18"/>
      <c r="E217" s="32"/>
      <c r="F217" s="32"/>
    </row>
    <row r="218" spans="1:6" s="54" customFormat="1" x14ac:dyDescent="0.2">
      <c r="A218" s="51"/>
      <c r="B218" s="35" t="s">
        <v>150</v>
      </c>
      <c r="C218" s="41">
        <v>2</v>
      </c>
      <c r="D218" s="18" t="s">
        <v>1</v>
      </c>
      <c r="E218" s="40"/>
      <c r="F218" s="32">
        <f t="shared" ref="F218" si="28">C218*E218</f>
        <v>0</v>
      </c>
    </row>
    <row r="219" spans="1:6" s="54" customFormat="1" x14ac:dyDescent="0.2">
      <c r="A219" s="52"/>
      <c r="B219" s="47"/>
      <c r="C219" s="42"/>
      <c r="D219" s="43"/>
      <c r="E219" s="44"/>
      <c r="F219" s="44"/>
    </row>
    <row r="220" spans="1:6" s="54" customFormat="1" x14ac:dyDescent="0.2">
      <c r="A220" s="50"/>
      <c r="B220" s="46"/>
      <c r="C220" s="29"/>
      <c r="D220" s="30"/>
      <c r="E220" s="31"/>
      <c r="F220" s="29"/>
    </row>
    <row r="221" spans="1:6" s="54" customFormat="1" x14ac:dyDescent="0.2">
      <c r="A221" s="51">
        <f>COUNT($A$5:A220)+1</f>
        <v>33</v>
      </c>
      <c r="B221" s="34" t="s">
        <v>161</v>
      </c>
      <c r="C221" s="33"/>
      <c r="D221" s="18"/>
      <c r="E221" s="32"/>
      <c r="F221" s="32"/>
    </row>
    <row r="222" spans="1:6" s="54" customFormat="1" ht="25.5" x14ac:dyDescent="0.2">
      <c r="A222" s="51"/>
      <c r="B222" s="35" t="s">
        <v>162</v>
      </c>
      <c r="C222" s="41"/>
      <c r="D222" s="18"/>
      <c r="E222" s="32"/>
      <c r="F222" s="32"/>
    </row>
    <row r="223" spans="1:6" s="54" customFormat="1" x14ac:dyDescent="0.2">
      <c r="A223" s="51"/>
      <c r="B223" s="35" t="s">
        <v>100</v>
      </c>
      <c r="C223" s="41">
        <v>2</v>
      </c>
      <c r="D223" s="18" t="s">
        <v>1</v>
      </c>
      <c r="E223" s="40"/>
      <c r="F223" s="32">
        <f>C223*E223</f>
        <v>0</v>
      </c>
    </row>
    <row r="224" spans="1:6" s="54" customFormat="1" x14ac:dyDescent="0.2">
      <c r="A224" s="51"/>
      <c r="B224" s="35" t="s">
        <v>169</v>
      </c>
      <c r="C224" s="41">
        <v>2</v>
      </c>
      <c r="D224" s="18" t="s">
        <v>1</v>
      </c>
      <c r="E224" s="40"/>
      <c r="F224" s="32">
        <f t="shared" ref="F224" si="29">C224*E224</f>
        <v>0</v>
      </c>
    </row>
    <row r="225" spans="1:6" s="54" customFormat="1" x14ac:dyDescent="0.2">
      <c r="A225" s="51"/>
      <c r="B225" s="35" t="s">
        <v>102</v>
      </c>
      <c r="C225" s="41">
        <v>2</v>
      </c>
      <c r="D225" s="18" t="s">
        <v>1</v>
      </c>
      <c r="E225" s="40"/>
      <c r="F225" s="32">
        <f>C225*E225</f>
        <v>0</v>
      </c>
    </row>
    <row r="226" spans="1:6" s="54" customFormat="1" x14ac:dyDescent="0.2">
      <c r="A226" s="51"/>
      <c r="B226" s="35" t="s">
        <v>103</v>
      </c>
      <c r="C226" s="41">
        <v>4</v>
      </c>
      <c r="D226" s="18" t="s">
        <v>1</v>
      </c>
      <c r="E226" s="40"/>
      <c r="F226" s="32">
        <f>C226*E226</f>
        <v>0</v>
      </c>
    </row>
    <row r="227" spans="1:6" s="54" customFormat="1" x14ac:dyDescent="0.2">
      <c r="A227" s="52"/>
      <c r="B227" s="47"/>
      <c r="C227" s="42"/>
      <c r="D227" s="43"/>
      <c r="E227" s="44"/>
      <c r="F227" s="44"/>
    </row>
    <row r="228" spans="1:6" s="54" customFormat="1" x14ac:dyDescent="0.2">
      <c r="A228" s="50"/>
      <c r="B228" s="46"/>
      <c r="C228" s="29"/>
      <c r="D228" s="30"/>
      <c r="E228" s="31"/>
      <c r="F228" s="29"/>
    </row>
    <row r="229" spans="1:6" s="54" customFormat="1" x14ac:dyDescent="0.2">
      <c r="A229" s="51">
        <f>COUNT($A$5:A226)+1</f>
        <v>34</v>
      </c>
      <c r="B229" s="34" t="s">
        <v>164</v>
      </c>
      <c r="C229" s="33"/>
      <c r="D229" s="18"/>
      <c r="E229" s="32"/>
      <c r="F229" s="32"/>
    </row>
    <row r="230" spans="1:6" s="54" customFormat="1" ht="63.75" x14ac:dyDescent="0.2">
      <c r="A230" s="51"/>
      <c r="B230" s="35" t="s">
        <v>165</v>
      </c>
      <c r="C230" s="41"/>
      <c r="D230" s="18"/>
      <c r="E230" s="32"/>
      <c r="F230" s="32"/>
    </row>
    <row r="231" spans="1:6" s="54" customFormat="1" x14ac:dyDescent="0.2">
      <c r="A231" s="97"/>
      <c r="B231" s="88" t="s">
        <v>51</v>
      </c>
      <c r="C231" s="89"/>
      <c r="D231" s="90"/>
      <c r="E231" s="91"/>
      <c r="F231" s="91"/>
    </row>
    <row r="232" spans="1:6" s="54" customFormat="1" x14ac:dyDescent="0.2">
      <c r="A232" s="51"/>
      <c r="B232" s="35" t="s">
        <v>178</v>
      </c>
      <c r="C232" s="41">
        <v>2</v>
      </c>
      <c r="D232" s="18" t="s">
        <v>1</v>
      </c>
      <c r="E232" s="40"/>
      <c r="F232" s="32">
        <f t="shared" ref="F232" si="30">E232*C232</f>
        <v>0</v>
      </c>
    </row>
    <row r="233" spans="1:6" s="54" customFormat="1" x14ac:dyDescent="0.2">
      <c r="A233" s="52"/>
      <c r="B233" s="47"/>
      <c r="C233" s="42"/>
      <c r="D233" s="43"/>
      <c r="E233" s="44"/>
      <c r="F233" s="44"/>
    </row>
    <row r="234" spans="1:6" s="54" customFormat="1" x14ac:dyDescent="0.2">
      <c r="A234" s="50"/>
      <c r="B234" s="46"/>
      <c r="C234" s="29"/>
      <c r="D234" s="30"/>
      <c r="E234" s="31"/>
      <c r="F234" s="29"/>
    </row>
    <row r="235" spans="1:6" s="54" customFormat="1" x14ac:dyDescent="0.2">
      <c r="A235" s="51">
        <f>COUNT($A$5:A234)+1</f>
        <v>35</v>
      </c>
      <c r="B235" s="34" t="s">
        <v>166</v>
      </c>
      <c r="C235" s="33"/>
      <c r="D235" s="18"/>
      <c r="E235" s="32"/>
      <c r="F235" s="32"/>
    </row>
    <row r="236" spans="1:6" s="54" customFormat="1" ht="51" x14ac:dyDescent="0.2">
      <c r="A236" s="51"/>
      <c r="B236" s="35" t="s">
        <v>167</v>
      </c>
      <c r="C236" s="41"/>
      <c r="D236" s="18"/>
      <c r="E236" s="32"/>
      <c r="F236" s="32"/>
    </row>
    <row r="237" spans="1:6" s="54" customFormat="1" x14ac:dyDescent="0.2">
      <c r="A237" s="68"/>
      <c r="B237" s="69" t="s">
        <v>51</v>
      </c>
      <c r="C237" s="96"/>
      <c r="D237" s="70"/>
      <c r="E237" s="71"/>
      <c r="F237" s="71"/>
    </row>
    <row r="238" spans="1:6" s="54" customFormat="1" x14ac:dyDescent="0.2">
      <c r="A238" s="51"/>
      <c r="B238" s="35" t="s">
        <v>101</v>
      </c>
      <c r="C238" s="41">
        <v>2</v>
      </c>
      <c r="D238" s="18" t="s">
        <v>1</v>
      </c>
      <c r="E238" s="40"/>
      <c r="F238" s="32">
        <f t="shared" ref="F238:F241" si="31">C238*E238</f>
        <v>0</v>
      </c>
    </row>
    <row r="239" spans="1:6" s="54" customFormat="1" x14ac:dyDescent="0.2">
      <c r="A239" s="51"/>
      <c r="B239" s="35" t="s">
        <v>102</v>
      </c>
      <c r="C239" s="41">
        <v>8</v>
      </c>
      <c r="D239" s="18" t="s">
        <v>1</v>
      </c>
      <c r="E239" s="40"/>
      <c r="F239" s="32">
        <f t="shared" si="31"/>
        <v>0</v>
      </c>
    </row>
    <row r="240" spans="1:6" s="54" customFormat="1" x14ac:dyDescent="0.2">
      <c r="A240" s="51"/>
      <c r="B240" s="35" t="s">
        <v>103</v>
      </c>
      <c r="C240" s="41">
        <v>2</v>
      </c>
      <c r="D240" s="18" t="s">
        <v>1</v>
      </c>
      <c r="E240" s="40"/>
      <c r="F240" s="32">
        <f t="shared" si="31"/>
        <v>0</v>
      </c>
    </row>
    <row r="241" spans="1:6" s="54" customFormat="1" x14ac:dyDescent="0.2">
      <c r="A241" s="51"/>
      <c r="B241" s="35" t="s">
        <v>168</v>
      </c>
      <c r="C241" s="41">
        <v>4</v>
      </c>
      <c r="D241" s="18" t="s">
        <v>1</v>
      </c>
      <c r="E241" s="40"/>
      <c r="F241" s="32">
        <f t="shared" si="31"/>
        <v>0</v>
      </c>
    </row>
    <row r="242" spans="1:6" s="54" customFormat="1" x14ac:dyDescent="0.2">
      <c r="A242" s="52"/>
      <c r="B242" s="47"/>
      <c r="C242" s="42"/>
      <c r="D242" s="43"/>
      <c r="E242" s="44"/>
      <c r="F242" s="44"/>
    </row>
    <row r="243" spans="1:6" s="54" customFormat="1" x14ac:dyDescent="0.2">
      <c r="A243" s="51"/>
      <c r="B243" s="35"/>
      <c r="C243" s="41"/>
      <c r="D243" s="18"/>
      <c r="E243" s="32"/>
      <c r="F243" s="32"/>
    </row>
    <row r="244" spans="1:6" s="54" customFormat="1" x14ac:dyDescent="0.2">
      <c r="A244" s="51">
        <f>COUNT($A$5:A243)+1</f>
        <v>36</v>
      </c>
      <c r="B244" s="98" t="s">
        <v>251</v>
      </c>
      <c r="C244" s="99"/>
      <c r="D244" s="100"/>
      <c r="E244" s="101"/>
      <c r="F244" s="102"/>
    </row>
    <row r="245" spans="1:6" s="54" customFormat="1" ht="51" x14ac:dyDescent="0.2">
      <c r="A245" s="72"/>
      <c r="B245" s="103" t="s">
        <v>259</v>
      </c>
      <c r="C245" s="99"/>
      <c r="D245" s="100"/>
      <c r="E245" s="101"/>
      <c r="F245" s="102"/>
    </row>
    <row r="246" spans="1:6" s="54" customFormat="1" x14ac:dyDescent="0.2">
      <c r="A246" s="72"/>
      <c r="B246" s="103"/>
      <c r="C246" s="99"/>
      <c r="D246" s="100"/>
      <c r="E246" s="101"/>
      <c r="F246" s="102"/>
    </row>
    <row r="247" spans="1:6" s="54" customFormat="1" ht="102" x14ac:dyDescent="0.2">
      <c r="A247" s="104"/>
      <c r="B247" s="103" t="s">
        <v>258</v>
      </c>
      <c r="C247" s="99"/>
      <c r="D247" s="100"/>
      <c r="E247" s="101"/>
      <c r="F247" s="102"/>
    </row>
    <row r="248" spans="1:6" s="54" customFormat="1" ht="177.6" customHeight="1" x14ac:dyDescent="0.2">
      <c r="A248" s="104"/>
      <c r="B248" s="103" t="s">
        <v>263</v>
      </c>
      <c r="C248" s="99"/>
      <c r="D248" s="100"/>
      <c r="E248" s="101"/>
      <c r="F248" s="102"/>
    </row>
    <row r="249" spans="1:6" s="54" customFormat="1" x14ac:dyDescent="0.2">
      <c r="A249" s="68"/>
      <c r="B249" s="105" t="s">
        <v>51</v>
      </c>
      <c r="C249" s="70"/>
      <c r="D249" s="70"/>
      <c r="E249" s="71"/>
      <c r="F249" s="71"/>
    </row>
    <row r="250" spans="1:6" s="54" customFormat="1" x14ac:dyDescent="0.2">
      <c r="A250" s="86"/>
      <c r="B250" s="106" t="s">
        <v>252</v>
      </c>
      <c r="C250" s="99"/>
      <c r="D250" s="100"/>
      <c r="E250" s="101"/>
      <c r="F250" s="102"/>
    </row>
    <row r="251" spans="1:6" s="54" customFormat="1" x14ac:dyDescent="0.2">
      <c r="A251" s="68"/>
      <c r="B251" s="107" t="s">
        <v>257</v>
      </c>
      <c r="C251" s="99">
        <v>2</v>
      </c>
      <c r="D251" s="100" t="s">
        <v>1</v>
      </c>
      <c r="E251" s="40"/>
      <c r="F251" s="71">
        <f>C251*E251</f>
        <v>0</v>
      </c>
    </row>
    <row r="252" spans="1:6" s="54" customFormat="1" x14ac:dyDescent="0.2">
      <c r="A252" s="68"/>
      <c r="B252" s="107"/>
      <c r="C252" s="99"/>
      <c r="D252" s="100"/>
      <c r="E252" s="85"/>
      <c r="F252" s="71"/>
    </row>
    <row r="253" spans="1:6" s="54" customFormat="1" x14ac:dyDescent="0.2">
      <c r="A253" s="72"/>
      <c r="B253" s="108"/>
      <c r="C253" s="70"/>
      <c r="D253" s="109"/>
      <c r="E253" s="85"/>
      <c r="F253" s="71"/>
    </row>
    <row r="254" spans="1:6" s="54" customFormat="1" x14ac:dyDescent="0.2">
      <c r="A254" s="51">
        <f>COUNT($A$5:A253)+1</f>
        <v>37</v>
      </c>
      <c r="B254" s="69" t="s">
        <v>253</v>
      </c>
      <c r="C254" s="70"/>
      <c r="D254" s="70"/>
      <c r="E254" s="71"/>
      <c r="F254" s="71"/>
    </row>
    <row r="255" spans="1:6" s="54" customFormat="1" ht="63.75" x14ac:dyDescent="0.2">
      <c r="A255" s="86"/>
      <c r="B255" s="73" t="s">
        <v>261</v>
      </c>
      <c r="C255" s="70"/>
      <c r="D255" s="70"/>
      <c r="E255" s="71"/>
      <c r="F255" s="71"/>
    </row>
    <row r="256" spans="1:6" s="54" customFormat="1" x14ac:dyDescent="0.2">
      <c r="A256" s="72"/>
      <c r="B256" s="69" t="s">
        <v>254</v>
      </c>
      <c r="C256" s="70"/>
      <c r="D256" s="70"/>
      <c r="E256" s="71"/>
      <c r="F256" s="71"/>
    </row>
    <row r="257" spans="1:6" s="54" customFormat="1" x14ac:dyDescent="0.2">
      <c r="A257" s="72"/>
      <c r="B257" s="73" t="s">
        <v>255</v>
      </c>
      <c r="C257" s="70">
        <v>4</v>
      </c>
      <c r="D257" s="109" t="s">
        <v>1</v>
      </c>
      <c r="E257" s="40"/>
      <c r="F257" s="71">
        <f t="shared" ref="F257:F258" si="32">C257*E257</f>
        <v>0</v>
      </c>
    </row>
    <row r="258" spans="1:6" s="54" customFormat="1" x14ac:dyDescent="0.2">
      <c r="A258" s="72"/>
      <c r="B258" s="73" t="s">
        <v>256</v>
      </c>
      <c r="C258" s="70">
        <v>4</v>
      </c>
      <c r="D258" s="109" t="s">
        <v>1</v>
      </c>
      <c r="E258" s="40"/>
      <c r="F258" s="71">
        <f t="shared" si="32"/>
        <v>0</v>
      </c>
    </row>
    <row r="259" spans="1:6" s="54" customFormat="1" x14ac:dyDescent="0.2">
      <c r="A259" s="72"/>
      <c r="B259" s="73"/>
      <c r="C259" s="70"/>
      <c r="D259" s="70"/>
      <c r="E259" s="71"/>
      <c r="F259" s="71"/>
    </row>
    <row r="260" spans="1:6" s="54" customFormat="1" x14ac:dyDescent="0.2">
      <c r="A260" s="50"/>
      <c r="B260" s="46"/>
      <c r="C260" s="29"/>
      <c r="D260" s="30"/>
      <c r="E260" s="31"/>
      <c r="F260" s="29"/>
    </row>
    <row r="261" spans="1:6" s="54" customFormat="1" x14ac:dyDescent="0.2">
      <c r="A261" s="51">
        <f>COUNT($A$6:A260)+1</f>
        <v>38</v>
      </c>
      <c r="B261" s="34" t="s">
        <v>170</v>
      </c>
      <c r="C261" s="33"/>
      <c r="D261" s="18"/>
      <c r="E261" s="32"/>
      <c r="F261" s="32"/>
    </row>
    <row r="262" spans="1:6" s="54" customFormat="1" x14ac:dyDescent="0.2">
      <c r="A262" s="51"/>
      <c r="B262" s="35" t="s">
        <v>171</v>
      </c>
      <c r="C262" s="41"/>
    </row>
    <row r="263" spans="1:6" s="54" customFormat="1" x14ac:dyDescent="0.2">
      <c r="A263" s="51"/>
      <c r="B263" s="35"/>
      <c r="C263" s="41">
        <v>2</v>
      </c>
      <c r="D263" s="18" t="s">
        <v>1</v>
      </c>
      <c r="E263" s="40"/>
      <c r="F263" s="32">
        <f>C263*E263</f>
        <v>0</v>
      </c>
    </row>
    <row r="264" spans="1:6" s="54" customFormat="1" x14ac:dyDescent="0.2">
      <c r="A264" s="52"/>
      <c r="B264" s="47"/>
      <c r="C264" s="42"/>
      <c r="D264" s="43"/>
      <c r="E264" s="44"/>
      <c r="F264" s="44"/>
    </row>
    <row r="265" spans="1:6" s="54" customFormat="1" x14ac:dyDescent="0.2">
      <c r="A265" s="50"/>
      <c r="B265" s="46"/>
      <c r="C265" s="29"/>
      <c r="D265" s="30"/>
      <c r="E265" s="31"/>
      <c r="F265" s="29"/>
    </row>
    <row r="266" spans="1:6" s="54" customFormat="1" x14ac:dyDescent="0.2">
      <c r="A266" s="51">
        <f>COUNT($A$6:A265)+1</f>
        <v>39</v>
      </c>
      <c r="B266" s="34" t="s">
        <v>172</v>
      </c>
      <c r="C266" s="33"/>
      <c r="D266" s="18"/>
      <c r="E266" s="32"/>
      <c r="F266" s="32"/>
    </row>
    <row r="267" spans="1:6" s="54" customFormat="1" x14ac:dyDescent="0.2">
      <c r="A267" s="51"/>
      <c r="B267" s="35" t="s">
        <v>173</v>
      </c>
      <c r="C267" s="41"/>
      <c r="D267" s="18"/>
      <c r="E267" s="32"/>
      <c r="F267" s="32"/>
    </row>
    <row r="268" spans="1:6" s="54" customFormat="1" x14ac:dyDescent="0.2">
      <c r="A268" s="72"/>
      <c r="B268" s="73"/>
      <c r="C268" s="70">
        <v>4</v>
      </c>
      <c r="D268" s="18" t="s">
        <v>1</v>
      </c>
      <c r="E268" s="40"/>
      <c r="F268" s="32">
        <f>C268*E268</f>
        <v>0</v>
      </c>
    </row>
    <row r="269" spans="1:6" s="54" customFormat="1" x14ac:dyDescent="0.2">
      <c r="A269" s="52"/>
      <c r="B269" s="47"/>
      <c r="C269" s="42"/>
      <c r="D269" s="43"/>
      <c r="E269" s="44"/>
      <c r="F269" s="44"/>
    </row>
    <row r="270" spans="1:6" s="54" customFormat="1" x14ac:dyDescent="0.2">
      <c r="A270" s="50"/>
      <c r="B270" s="46"/>
      <c r="C270" s="29"/>
      <c r="D270" s="30"/>
      <c r="E270" s="31"/>
      <c r="F270" s="29"/>
    </row>
    <row r="271" spans="1:6" s="54" customFormat="1" x14ac:dyDescent="0.2">
      <c r="A271" s="51">
        <f>COUNT($A$6:A270)+1</f>
        <v>40</v>
      </c>
      <c r="B271" s="34" t="s">
        <v>174</v>
      </c>
      <c r="C271" s="33"/>
      <c r="D271" s="18"/>
      <c r="E271" s="32"/>
      <c r="F271" s="32"/>
    </row>
    <row r="272" spans="1:6" s="54" customFormat="1" ht="25.5" x14ac:dyDescent="0.2">
      <c r="A272" s="51"/>
      <c r="B272" s="35" t="s">
        <v>175</v>
      </c>
      <c r="C272" s="41"/>
      <c r="D272" s="18"/>
      <c r="E272" s="32"/>
      <c r="F272" s="32"/>
    </row>
    <row r="273" spans="1:6" s="54" customFormat="1" x14ac:dyDescent="0.2">
      <c r="A273" s="51"/>
      <c r="B273" s="35" t="s">
        <v>176</v>
      </c>
      <c r="C273" s="41">
        <v>2</v>
      </c>
      <c r="D273" s="18" t="s">
        <v>1</v>
      </c>
      <c r="E273" s="40"/>
      <c r="F273" s="32">
        <f t="shared" ref="F273:F277" si="33">C273*E273</f>
        <v>0</v>
      </c>
    </row>
    <row r="274" spans="1:6" s="54" customFormat="1" x14ac:dyDescent="0.2">
      <c r="A274" s="51"/>
      <c r="B274" s="35" t="s">
        <v>177</v>
      </c>
      <c r="C274" s="41">
        <v>10</v>
      </c>
      <c r="D274" s="18" t="s">
        <v>1</v>
      </c>
      <c r="E274" s="40"/>
      <c r="F274" s="32">
        <f t="shared" si="33"/>
        <v>0</v>
      </c>
    </row>
    <row r="275" spans="1:6" s="54" customFormat="1" x14ac:dyDescent="0.2">
      <c r="A275" s="51"/>
      <c r="B275" s="35" t="s">
        <v>178</v>
      </c>
      <c r="C275" s="41">
        <v>2</v>
      </c>
      <c r="D275" s="18" t="s">
        <v>1</v>
      </c>
      <c r="E275" s="40"/>
      <c r="F275" s="32">
        <f t="shared" si="33"/>
        <v>0</v>
      </c>
    </row>
    <row r="276" spans="1:6" s="54" customFormat="1" x14ac:dyDescent="0.2">
      <c r="A276" s="51"/>
      <c r="B276" s="35" t="s">
        <v>179</v>
      </c>
      <c r="C276" s="41">
        <v>10</v>
      </c>
      <c r="D276" s="18" t="s">
        <v>1</v>
      </c>
      <c r="E276" s="40"/>
      <c r="F276" s="32">
        <f t="shared" si="33"/>
        <v>0</v>
      </c>
    </row>
    <row r="277" spans="1:6" s="54" customFormat="1" x14ac:dyDescent="0.2">
      <c r="A277" s="51"/>
      <c r="B277" s="35" t="s">
        <v>142</v>
      </c>
      <c r="C277" s="41">
        <v>4</v>
      </c>
      <c r="D277" s="18" t="s">
        <v>1</v>
      </c>
      <c r="E277" s="40"/>
      <c r="F277" s="32">
        <f t="shared" si="33"/>
        <v>0</v>
      </c>
    </row>
    <row r="278" spans="1:6" s="54" customFormat="1" x14ac:dyDescent="0.2">
      <c r="A278" s="51"/>
      <c r="B278" s="35" t="s">
        <v>275</v>
      </c>
      <c r="C278" s="41">
        <v>8</v>
      </c>
      <c r="D278" s="18" t="s">
        <v>1</v>
      </c>
      <c r="E278" s="40"/>
      <c r="F278" s="32">
        <f t="shared" ref="F278" si="34">C278*E278</f>
        <v>0</v>
      </c>
    </row>
    <row r="279" spans="1:6" s="54" customFormat="1" x14ac:dyDescent="0.2">
      <c r="A279" s="52"/>
      <c r="B279" s="47"/>
      <c r="C279" s="42"/>
      <c r="D279" s="43"/>
      <c r="E279" s="44"/>
      <c r="F279" s="44"/>
    </row>
    <row r="280" spans="1:6" s="54" customFormat="1" x14ac:dyDescent="0.2">
      <c r="A280" s="50"/>
      <c r="B280" s="46"/>
      <c r="C280" s="29"/>
      <c r="D280" s="30"/>
      <c r="E280" s="31"/>
      <c r="F280" s="29"/>
    </row>
    <row r="281" spans="1:6" s="54" customFormat="1" x14ac:dyDescent="0.2">
      <c r="A281" s="51">
        <f>COUNT($A$6:A276)+1</f>
        <v>41</v>
      </c>
      <c r="B281" s="34" t="s">
        <v>181</v>
      </c>
      <c r="C281" s="33"/>
      <c r="D281" s="18"/>
      <c r="E281" s="32"/>
      <c r="F281" s="32"/>
    </row>
    <row r="282" spans="1:6" s="54" customFormat="1" x14ac:dyDescent="0.2">
      <c r="A282" s="51"/>
      <c r="B282" s="35" t="s">
        <v>182</v>
      </c>
      <c r="C282" s="41"/>
      <c r="D282" s="18"/>
      <c r="E282" s="32"/>
      <c r="F282" s="32"/>
    </row>
    <row r="283" spans="1:6" s="54" customFormat="1" x14ac:dyDescent="0.2">
      <c r="A283" s="51"/>
      <c r="B283" s="35" t="s">
        <v>177</v>
      </c>
      <c r="C283" s="41">
        <v>2</v>
      </c>
      <c r="D283" s="18" t="s">
        <v>1</v>
      </c>
      <c r="E283" s="40"/>
      <c r="F283" s="32">
        <f t="shared" ref="F283:F287" si="35">C283*E283</f>
        <v>0</v>
      </c>
    </row>
    <row r="284" spans="1:6" s="54" customFormat="1" x14ac:dyDescent="0.2">
      <c r="A284" s="51"/>
      <c r="B284" s="35" t="s">
        <v>178</v>
      </c>
      <c r="C284" s="41">
        <v>2</v>
      </c>
      <c r="D284" s="18" t="s">
        <v>1</v>
      </c>
      <c r="E284" s="40"/>
      <c r="F284" s="32">
        <f t="shared" si="35"/>
        <v>0</v>
      </c>
    </row>
    <row r="285" spans="1:6" s="54" customFormat="1" x14ac:dyDescent="0.2">
      <c r="A285" s="51"/>
      <c r="B285" s="35" t="s">
        <v>179</v>
      </c>
      <c r="C285" s="41">
        <v>2</v>
      </c>
      <c r="D285" s="18" t="s">
        <v>1</v>
      </c>
      <c r="E285" s="40"/>
      <c r="F285" s="32">
        <f t="shared" si="35"/>
        <v>0</v>
      </c>
    </row>
    <row r="286" spans="1:6" s="54" customFormat="1" x14ac:dyDescent="0.2">
      <c r="A286" s="51"/>
      <c r="B286" s="35" t="s">
        <v>142</v>
      </c>
      <c r="C286" s="41">
        <v>4</v>
      </c>
      <c r="D286" s="18" t="s">
        <v>1</v>
      </c>
      <c r="E286" s="40"/>
      <c r="F286" s="32">
        <f t="shared" si="35"/>
        <v>0</v>
      </c>
    </row>
    <row r="287" spans="1:6" s="54" customFormat="1" x14ac:dyDescent="0.2">
      <c r="A287" s="51"/>
      <c r="B287" s="35" t="s">
        <v>275</v>
      </c>
      <c r="C287" s="41">
        <v>6</v>
      </c>
      <c r="D287" s="18" t="s">
        <v>1</v>
      </c>
      <c r="E287" s="40"/>
      <c r="F287" s="32">
        <f t="shared" si="35"/>
        <v>0</v>
      </c>
    </row>
    <row r="288" spans="1:6" s="54" customFormat="1" x14ac:dyDescent="0.2">
      <c r="A288" s="52"/>
      <c r="B288" s="47"/>
      <c r="C288" s="42"/>
      <c r="D288" s="43"/>
      <c r="E288" s="44"/>
      <c r="F288" s="44"/>
    </row>
    <row r="289" spans="1:6" s="54" customFormat="1" x14ac:dyDescent="0.2">
      <c r="A289" s="50"/>
      <c r="B289" s="46"/>
      <c r="C289" s="29"/>
      <c r="D289" s="30"/>
      <c r="E289" s="31"/>
      <c r="F289" s="29"/>
    </row>
    <row r="290" spans="1:6" s="54" customFormat="1" x14ac:dyDescent="0.2">
      <c r="A290" s="51">
        <f>COUNT($A$6:A289)+1</f>
        <v>42</v>
      </c>
      <c r="B290" s="34" t="s">
        <v>183</v>
      </c>
      <c r="C290" s="33"/>
      <c r="D290" s="18"/>
      <c r="E290" s="32"/>
      <c r="F290" s="32"/>
    </row>
    <row r="291" spans="1:6" s="54" customFormat="1" ht="38.25" x14ac:dyDescent="0.2">
      <c r="A291" s="51"/>
      <c r="B291" s="35" t="s">
        <v>184</v>
      </c>
      <c r="C291" s="41"/>
      <c r="D291" s="18"/>
      <c r="E291" s="32"/>
      <c r="F291" s="32"/>
    </row>
    <row r="292" spans="1:6" s="54" customFormat="1" ht="14.25" x14ac:dyDescent="0.2">
      <c r="A292" s="51"/>
      <c r="B292" s="35"/>
      <c r="C292" s="41">
        <v>2230</v>
      </c>
      <c r="D292" s="18" t="s">
        <v>14</v>
      </c>
      <c r="E292" s="40"/>
      <c r="F292" s="32">
        <f>C292*E292</f>
        <v>0</v>
      </c>
    </row>
    <row r="293" spans="1:6" s="54" customFormat="1" x14ac:dyDescent="0.2">
      <c r="A293" s="52"/>
      <c r="B293" s="47"/>
      <c r="C293" s="42"/>
      <c r="D293" s="43"/>
      <c r="E293" s="44"/>
      <c r="F293" s="44"/>
    </row>
    <row r="294" spans="1:6" s="110" customFormat="1" x14ac:dyDescent="0.2">
      <c r="A294" s="50"/>
      <c r="B294" s="46"/>
      <c r="C294" s="29"/>
      <c r="D294" s="30"/>
      <c r="E294" s="31"/>
      <c r="F294" s="29"/>
    </row>
    <row r="295" spans="1:6" s="54" customFormat="1" x14ac:dyDescent="0.2">
      <c r="A295" s="51">
        <f>COUNT($A$6:A294)+1</f>
        <v>43</v>
      </c>
      <c r="B295" s="34" t="s">
        <v>185</v>
      </c>
      <c r="C295" s="33"/>
      <c r="D295" s="18"/>
      <c r="E295" s="32"/>
      <c r="F295" s="32"/>
    </row>
    <row r="296" spans="1:6" s="54" customFormat="1" ht="114.75" x14ac:dyDescent="0.2">
      <c r="A296" s="51"/>
      <c r="B296" s="35" t="s">
        <v>188</v>
      </c>
      <c r="C296" s="41"/>
      <c r="D296" s="18"/>
      <c r="E296" s="32"/>
      <c r="F296" s="32"/>
    </row>
    <row r="297" spans="1:6" s="54" customFormat="1" x14ac:dyDescent="0.2">
      <c r="A297" s="72"/>
      <c r="B297" s="73" t="s">
        <v>39</v>
      </c>
      <c r="C297" s="70"/>
      <c r="D297" s="70"/>
      <c r="E297" s="71"/>
      <c r="F297" s="71"/>
    </row>
    <row r="298" spans="1:6" s="110" customFormat="1" ht="14.25" x14ac:dyDescent="0.2">
      <c r="A298" s="51"/>
      <c r="B298" s="35" t="s">
        <v>94</v>
      </c>
      <c r="C298" s="41">
        <v>985</v>
      </c>
      <c r="D298" s="18" t="s">
        <v>14</v>
      </c>
      <c r="E298" s="40"/>
      <c r="F298" s="32">
        <f>C298*E298</f>
        <v>0</v>
      </c>
    </row>
    <row r="299" spans="1:6" s="110" customFormat="1" ht="14.25" x14ac:dyDescent="0.2">
      <c r="A299" s="51"/>
      <c r="B299" s="35" t="s">
        <v>189</v>
      </c>
      <c r="C299" s="41">
        <v>1087</v>
      </c>
      <c r="D299" s="18" t="s">
        <v>14</v>
      </c>
      <c r="E299" s="40"/>
      <c r="F299" s="32">
        <f>C299*E299</f>
        <v>0</v>
      </c>
    </row>
    <row r="300" spans="1:6" s="110" customFormat="1" x14ac:dyDescent="0.2">
      <c r="A300" s="52"/>
      <c r="B300" s="47"/>
      <c r="C300" s="42"/>
      <c r="D300" s="43"/>
      <c r="E300" s="44"/>
      <c r="F300" s="44"/>
    </row>
    <row r="301" spans="1:6" s="54" customFormat="1" x14ac:dyDescent="0.2">
      <c r="A301" s="50"/>
      <c r="B301" s="46"/>
      <c r="C301" s="29"/>
      <c r="D301" s="30"/>
      <c r="E301" s="31"/>
      <c r="F301" s="29"/>
    </row>
    <row r="302" spans="1:6" s="54" customFormat="1" x14ac:dyDescent="0.2">
      <c r="A302" s="51">
        <f>COUNT($A$6:A298)+1</f>
        <v>44</v>
      </c>
      <c r="B302" s="34" t="s">
        <v>185</v>
      </c>
      <c r="C302" s="33"/>
      <c r="D302" s="18"/>
      <c r="E302" s="32"/>
      <c r="F302" s="32"/>
    </row>
    <row r="303" spans="1:6" s="54" customFormat="1" ht="114.75" x14ac:dyDescent="0.2">
      <c r="A303" s="51"/>
      <c r="B303" s="35" t="s">
        <v>190</v>
      </c>
      <c r="C303" s="41"/>
      <c r="D303" s="18"/>
      <c r="E303" s="32"/>
      <c r="F303" s="32"/>
    </row>
    <row r="304" spans="1:6" s="54" customFormat="1" x14ac:dyDescent="0.2">
      <c r="A304" s="111"/>
      <c r="B304" s="112" t="s">
        <v>39</v>
      </c>
      <c r="C304" s="99"/>
      <c r="D304" s="99"/>
      <c r="E304" s="101"/>
      <c r="F304" s="101"/>
    </row>
    <row r="305" spans="1:6" s="54" customFormat="1" ht="14.25" x14ac:dyDescent="0.2">
      <c r="A305" s="51"/>
      <c r="B305" s="35" t="s">
        <v>94</v>
      </c>
      <c r="C305" s="41">
        <v>84</v>
      </c>
      <c r="D305" s="18" t="s">
        <v>14</v>
      </c>
      <c r="E305" s="40"/>
      <c r="F305" s="32">
        <f>C305*E305</f>
        <v>0</v>
      </c>
    </row>
    <row r="306" spans="1:6" s="54" customFormat="1" ht="14.25" x14ac:dyDescent="0.2">
      <c r="A306" s="51"/>
      <c r="B306" s="35" t="s">
        <v>189</v>
      </c>
      <c r="C306" s="41">
        <v>94</v>
      </c>
      <c r="D306" s="18" t="s">
        <v>14</v>
      </c>
      <c r="E306" s="40"/>
      <c r="F306" s="32">
        <f>C306*E306</f>
        <v>0</v>
      </c>
    </row>
    <row r="307" spans="1:6" s="54" customFormat="1" x14ac:dyDescent="0.2">
      <c r="A307" s="52"/>
      <c r="B307" s="47"/>
      <c r="C307" s="42"/>
      <c r="D307" s="43"/>
      <c r="E307" s="44"/>
      <c r="F307" s="44"/>
    </row>
    <row r="308" spans="1:6" s="54" customFormat="1" x14ac:dyDescent="0.2">
      <c r="A308" s="50"/>
      <c r="B308" s="46"/>
      <c r="C308" s="29"/>
      <c r="D308" s="30"/>
      <c r="E308" s="31"/>
      <c r="F308" s="29"/>
    </row>
    <row r="309" spans="1:6" s="54" customFormat="1" x14ac:dyDescent="0.2">
      <c r="A309" s="51">
        <f>COUNT($A$6:A308)+1</f>
        <v>45</v>
      </c>
      <c r="B309" s="34" t="s">
        <v>185</v>
      </c>
      <c r="C309" s="33"/>
      <c r="D309" s="18"/>
      <c r="E309" s="32"/>
      <c r="F309" s="32"/>
    </row>
    <row r="310" spans="1:6" s="54" customFormat="1" ht="89.25" x14ac:dyDescent="0.2">
      <c r="A310" s="51"/>
      <c r="B310" s="35" t="s">
        <v>191</v>
      </c>
      <c r="C310" s="41"/>
      <c r="D310" s="18"/>
      <c r="E310" s="32"/>
      <c r="F310" s="32"/>
    </row>
    <row r="311" spans="1:6" s="54" customFormat="1" x14ac:dyDescent="0.2">
      <c r="A311" s="72"/>
      <c r="B311" s="73" t="s">
        <v>39</v>
      </c>
      <c r="C311" s="70"/>
      <c r="D311" s="70"/>
      <c r="E311" s="71"/>
      <c r="F311" s="71"/>
    </row>
    <row r="312" spans="1:6" s="113" customFormat="1" x14ac:dyDescent="0.2">
      <c r="A312" s="51"/>
      <c r="B312" s="35" t="s">
        <v>186</v>
      </c>
      <c r="C312" s="41">
        <v>3</v>
      </c>
      <c r="D312" s="18" t="s">
        <v>16</v>
      </c>
      <c r="E312" s="40"/>
      <c r="F312" s="32">
        <f t="shared" ref="F312:F317" si="36">C312*E312</f>
        <v>0</v>
      </c>
    </row>
    <row r="313" spans="1:6" s="113" customFormat="1" x14ac:dyDescent="0.2">
      <c r="A313" s="51"/>
      <c r="B313" s="35" t="s">
        <v>239</v>
      </c>
      <c r="C313" s="41">
        <v>3</v>
      </c>
      <c r="D313" s="18" t="s">
        <v>16</v>
      </c>
      <c r="E313" s="40"/>
      <c r="F313" s="32">
        <f t="shared" si="36"/>
        <v>0</v>
      </c>
    </row>
    <row r="314" spans="1:6" s="113" customFormat="1" x14ac:dyDescent="0.2">
      <c r="A314" s="51"/>
      <c r="B314" s="35" t="s">
        <v>241</v>
      </c>
      <c r="C314" s="41">
        <v>5</v>
      </c>
      <c r="D314" s="18" t="s">
        <v>16</v>
      </c>
      <c r="E314" s="40"/>
      <c r="F314" s="32">
        <f t="shared" si="36"/>
        <v>0</v>
      </c>
    </row>
    <row r="315" spans="1:6" s="113" customFormat="1" x14ac:dyDescent="0.2">
      <c r="A315" s="51"/>
      <c r="B315" s="35" t="s">
        <v>192</v>
      </c>
      <c r="C315" s="41">
        <v>5</v>
      </c>
      <c r="D315" s="18" t="s">
        <v>16</v>
      </c>
      <c r="E315" s="40"/>
      <c r="F315" s="32">
        <f t="shared" si="36"/>
        <v>0</v>
      </c>
    </row>
    <row r="316" spans="1:6" s="113" customFormat="1" x14ac:dyDescent="0.2">
      <c r="A316" s="51"/>
      <c r="B316" s="35" t="s">
        <v>187</v>
      </c>
      <c r="C316" s="41">
        <v>4</v>
      </c>
      <c r="D316" s="18" t="s">
        <v>16</v>
      </c>
      <c r="E316" s="40"/>
      <c r="F316" s="32">
        <f t="shared" si="36"/>
        <v>0</v>
      </c>
    </row>
    <row r="317" spans="1:6" s="113" customFormat="1" x14ac:dyDescent="0.2">
      <c r="A317" s="51"/>
      <c r="B317" s="35" t="s">
        <v>240</v>
      </c>
      <c r="C317" s="41">
        <v>4</v>
      </c>
      <c r="D317" s="18" t="s">
        <v>16</v>
      </c>
      <c r="E317" s="40"/>
      <c r="F317" s="32">
        <f t="shared" si="36"/>
        <v>0</v>
      </c>
    </row>
    <row r="318" spans="1:6" s="113" customFormat="1" x14ac:dyDescent="0.2">
      <c r="A318" s="52"/>
      <c r="B318" s="47"/>
      <c r="C318" s="42"/>
      <c r="D318" s="43"/>
      <c r="E318" s="44"/>
      <c r="F318" s="44"/>
    </row>
    <row r="319" spans="1:6" s="54" customFormat="1" x14ac:dyDescent="0.2">
      <c r="A319" s="50"/>
      <c r="B319" s="46"/>
      <c r="C319" s="29"/>
      <c r="D319" s="30"/>
      <c r="E319" s="31"/>
      <c r="F319" s="29"/>
    </row>
    <row r="320" spans="1:6" s="54" customFormat="1" x14ac:dyDescent="0.2">
      <c r="A320" s="51">
        <f>COUNT($A$6:A319)+1</f>
        <v>46</v>
      </c>
      <c r="B320" s="34" t="s">
        <v>17</v>
      </c>
      <c r="C320" s="33"/>
      <c r="D320" s="18"/>
      <c r="E320" s="32"/>
      <c r="F320" s="32"/>
    </row>
    <row r="321" spans="1:6" s="54" customFormat="1" ht="38.25" x14ac:dyDescent="0.2">
      <c r="A321" s="51"/>
      <c r="B321" s="35" t="s">
        <v>193</v>
      </c>
      <c r="C321" s="41"/>
      <c r="D321" s="18"/>
      <c r="E321" s="32"/>
      <c r="F321" s="32"/>
    </row>
    <row r="322" spans="1:6" s="54" customFormat="1" x14ac:dyDescent="0.2">
      <c r="B322" s="114"/>
      <c r="C322" s="70"/>
      <c r="D322" s="115">
        <v>0.1</v>
      </c>
      <c r="E322" s="71"/>
      <c r="F322" s="85">
        <f>SUM(F12:F318)*D322</f>
        <v>0</v>
      </c>
    </row>
    <row r="323" spans="1:6" s="54" customFormat="1" x14ac:dyDescent="0.2">
      <c r="A323" s="116"/>
      <c r="B323" s="117"/>
      <c r="C323" s="118"/>
      <c r="D323" s="119"/>
      <c r="E323" s="120"/>
      <c r="F323" s="120"/>
    </row>
    <row r="324" spans="1:6" s="54" customFormat="1" x14ac:dyDescent="0.2">
      <c r="A324" s="36"/>
      <c r="B324" s="48" t="s">
        <v>194</v>
      </c>
      <c r="C324" s="37"/>
      <c r="D324" s="38"/>
      <c r="E324" s="39" t="s">
        <v>13</v>
      </c>
      <c r="F324" s="39">
        <f>SUM(F12:F323)</f>
        <v>0</v>
      </c>
    </row>
  </sheetData>
  <sheetProtection algorithmName="SHA-512" hashValue="9/buuBnoHrvP++KBhY4hc1a94wexWa12vSBeakssX2byEGKqBBYurNu6jPl6fzR14Fjjw9xrV1f8vuA0KGCO3w==" saltValue="wXG3wywqVSKLkEw1kfRBdQ==" spinCount="100000" sheet="1" objects="1" scenarios="1"/>
  <phoneticPr fontId="0" type="noConversion"/>
  <pageMargins left="0.78740157480314965" right="0.27559055118110237" top="0.86614173228346458" bottom="0.74803149606299213" header="0.31496062992125984" footer="0.51181102362204722"/>
  <pageSetup paperSize="9" orientation="portrait" r:id="rId1"/>
  <headerFooter alignWithMargins="0">
    <oddHeader>&amp;LENERGETIKA LJUBLJANA d.o.o.&amp;RENLJ-SIR-373/25</oddHeader>
    <oddFooter>&amp;C&amp;"Arial,Navadno"&amp;P / &amp;N</oddFooter>
  </headerFooter>
  <rowBreaks count="11" manualBreakCount="11">
    <brk id="31" max="5" man="1"/>
    <brk id="88" max="5" man="1"/>
    <brk id="105" max="5" man="1"/>
    <brk id="120" max="5" man="1"/>
    <brk id="143" max="5" man="1"/>
    <brk id="174" max="5" man="1"/>
    <brk id="206" max="5" man="1"/>
    <brk id="233" max="5" man="1"/>
    <brk id="252" max="5" man="1"/>
    <brk id="293" max="5" man="1"/>
    <brk id="319"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F191"/>
  <sheetViews>
    <sheetView zoomScaleNormal="100" zoomScaleSheetLayoutView="77" workbookViewId="0">
      <selection activeCell="E11" sqref="E11"/>
    </sheetView>
  </sheetViews>
  <sheetFormatPr defaultColWidth="9.140625" defaultRowHeight="12.75" x14ac:dyDescent="0.2"/>
  <cols>
    <col min="1" max="1" width="5.5703125" style="24" customWidth="1"/>
    <col min="2" max="2" width="50.5703125" style="49" customWidth="1"/>
    <col min="3" max="3" width="6.140625" style="27" customWidth="1"/>
    <col min="4" max="4" width="5.42578125" style="28" customWidth="1"/>
    <col min="5" max="5" width="11.5703125" style="26" customWidth="1"/>
    <col min="6" max="6" width="12.5703125" style="27" customWidth="1"/>
    <col min="7" max="16384" width="9.140625" style="28"/>
  </cols>
  <sheetData>
    <row r="1" spans="1:6" x14ac:dyDescent="0.2">
      <c r="A1" s="23" t="s">
        <v>26</v>
      </c>
      <c r="B1" s="45" t="s">
        <v>5</v>
      </c>
      <c r="C1" s="24"/>
      <c r="D1" s="25"/>
    </row>
    <row r="2" spans="1:6" x14ac:dyDescent="0.2">
      <c r="A2" s="23" t="s">
        <v>196</v>
      </c>
      <c r="B2" s="45" t="s">
        <v>30</v>
      </c>
      <c r="C2" s="24"/>
      <c r="D2" s="25"/>
    </row>
    <row r="3" spans="1:6" x14ac:dyDescent="0.2">
      <c r="A3" s="23" t="s">
        <v>198</v>
      </c>
      <c r="B3" s="45" t="s">
        <v>208</v>
      </c>
      <c r="C3" s="24"/>
      <c r="D3" s="25"/>
    </row>
    <row r="4" spans="1:6" x14ac:dyDescent="0.2">
      <c r="A4" s="23"/>
      <c r="B4" s="45" t="s">
        <v>201</v>
      </c>
      <c r="C4" s="24"/>
      <c r="D4" s="25"/>
    </row>
    <row r="5" spans="1:6" ht="76.5" x14ac:dyDescent="0.2">
      <c r="A5" s="60" t="s">
        <v>0</v>
      </c>
      <c r="B5" s="61" t="s">
        <v>8</v>
      </c>
      <c r="C5" s="62" t="s">
        <v>6</v>
      </c>
      <c r="D5" s="62" t="s">
        <v>7</v>
      </c>
      <c r="E5" s="63" t="s">
        <v>10</v>
      </c>
      <c r="F5" s="63" t="s">
        <v>11</v>
      </c>
    </row>
    <row r="6" spans="1:6" x14ac:dyDescent="0.2">
      <c r="A6" s="50">
        <v>1</v>
      </c>
      <c r="B6" s="46"/>
      <c r="C6" s="29"/>
      <c r="D6" s="30"/>
      <c r="E6" s="31"/>
      <c r="F6" s="29"/>
    </row>
    <row r="7" spans="1:6" s="54" customFormat="1" x14ac:dyDescent="0.2">
      <c r="A7" s="51">
        <f>COUNT(#REF!)+1</f>
        <v>1</v>
      </c>
      <c r="B7" s="34" t="s">
        <v>37</v>
      </c>
      <c r="C7" s="33"/>
      <c r="D7" s="18"/>
      <c r="E7" s="32"/>
      <c r="F7" s="32"/>
    </row>
    <row r="8" spans="1:6" s="54" customFormat="1" ht="331.5" x14ac:dyDescent="0.2">
      <c r="A8" s="51"/>
      <c r="B8" s="53" t="s">
        <v>59</v>
      </c>
      <c r="C8" s="33"/>
      <c r="D8" s="18"/>
      <c r="E8" s="32"/>
      <c r="F8" s="32"/>
    </row>
    <row r="9" spans="1:6" s="54" customFormat="1" x14ac:dyDescent="0.2">
      <c r="A9" s="72"/>
      <c r="B9" s="69" t="s">
        <v>60</v>
      </c>
      <c r="C9" s="70"/>
      <c r="D9" s="70"/>
      <c r="E9" s="121"/>
      <c r="F9" s="121"/>
    </row>
    <row r="10" spans="1:6" s="54" customFormat="1" x14ac:dyDescent="0.2">
      <c r="A10" s="72"/>
      <c r="B10" s="69" t="s">
        <v>39</v>
      </c>
      <c r="C10" s="70"/>
      <c r="D10" s="70"/>
      <c r="E10" s="121"/>
      <c r="F10" s="121"/>
    </row>
    <row r="11" spans="1:6" s="54" customFormat="1" ht="14.25" x14ac:dyDescent="0.2">
      <c r="A11" s="51"/>
      <c r="B11" s="35" t="s">
        <v>61</v>
      </c>
      <c r="C11" s="41">
        <v>2</v>
      </c>
      <c r="D11" s="18" t="s">
        <v>9</v>
      </c>
      <c r="E11" s="40"/>
      <c r="F11" s="32">
        <f t="shared" ref="F11" si="0">C11*E11</f>
        <v>0</v>
      </c>
    </row>
    <row r="12" spans="1:6" s="54" customFormat="1" ht="14.25" x14ac:dyDescent="0.2">
      <c r="A12" s="51"/>
      <c r="B12" s="35" t="s">
        <v>62</v>
      </c>
      <c r="C12" s="41">
        <v>9</v>
      </c>
      <c r="D12" s="18" t="s">
        <v>9</v>
      </c>
      <c r="E12" s="40"/>
      <c r="F12" s="32">
        <f t="shared" ref="F12:F13" si="1">C12*E12</f>
        <v>0</v>
      </c>
    </row>
    <row r="13" spans="1:6" s="54" customFormat="1" ht="14.25" x14ac:dyDescent="0.2">
      <c r="A13" s="51"/>
      <c r="B13" s="35" t="s">
        <v>63</v>
      </c>
      <c r="C13" s="41">
        <v>17</v>
      </c>
      <c r="D13" s="18" t="s">
        <v>9</v>
      </c>
      <c r="E13" s="40"/>
      <c r="F13" s="32">
        <f t="shared" si="1"/>
        <v>0</v>
      </c>
    </row>
    <row r="14" spans="1:6" s="54" customFormat="1" x14ac:dyDescent="0.2">
      <c r="A14" s="52"/>
      <c r="B14" s="47"/>
      <c r="C14" s="42"/>
      <c r="D14" s="43"/>
      <c r="E14" s="44"/>
      <c r="F14" s="44"/>
    </row>
    <row r="15" spans="1:6" s="54" customFormat="1" x14ac:dyDescent="0.2">
      <c r="A15" s="50"/>
      <c r="B15" s="46"/>
      <c r="C15" s="29"/>
      <c r="D15" s="30"/>
      <c r="E15" s="31"/>
      <c r="F15" s="29"/>
    </row>
    <row r="16" spans="1:6" s="54" customFormat="1" x14ac:dyDescent="0.2">
      <c r="A16" s="51">
        <f>COUNT($A$7:A15)+1</f>
        <v>2</v>
      </c>
      <c r="B16" s="34" t="s">
        <v>66</v>
      </c>
      <c r="C16" s="33"/>
      <c r="D16" s="18"/>
      <c r="E16" s="32"/>
      <c r="F16" s="32"/>
    </row>
    <row r="17" spans="1:6" s="54" customFormat="1" ht="63.75" x14ac:dyDescent="0.2">
      <c r="A17" s="51"/>
      <c r="B17" s="53" t="s">
        <v>43</v>
      </c>
      <c r="C17" s="33"/>
      <c r="D17" s="18"/>
      <c r="E17" s="32"/>
      <c r="F17" s="32"/>
    </row>
    <row r="18" spans="1:6" s="54" customFormat="1" x14ac:dyDescent="0.2">
      <c r="A18" s="72"/>
      <c r="B18" s="69" t="s">
        <v>60</v>
      </c>
      <c r="C18" s="70"/>
      <c r="D18" s="70"/>
      <c r="E18" s="71"/>
      <c r="F18" s="71"/>
    </row>
    <row r="19" spans="1:6" s="54" customFormat="1" x14ac:dyDescent="0.2">
      <c r="A19" s="72"/>
      <c r="B19" s="73" t="s">
        <v>41</v>
      </c>
      <c r="C19" s="70"/>
      <c r="D19" s="70"/>
      <c r="E19" s="71"/>
      <c r="F19" s="71"/>
    </row>
    <row r="20" spans="1:6" s="54" customFormat="1" x14ac:dyDescent="0.2">
      <c r="A20" s="72"/>
      <c r="B20" s="69" t="s">
        <v>39</v>
      </c>
      <c r="C20" s="70"/>
      <c r="D20" s="70"/>
      <c r="E20" s="71"/>
      <c r="F20" s="71"/>
    </row>
    <row r="21" spans="1:6" s="54" customFormat="1" x14ac:dyDescent="0.2">
      <c r="A21" s="51"/>
      <c r="B21" s="35" t="s">
        <v>67</v>
      </c>
      <c r="C21" s="41">
        <v>4</v>
      </c>
      <c r="D21" s="18" t="s">
        <v>1</v>
      </c>
      <c r="E21" s="40"/>
      <c r="F21" s="32">
        <f t="shared" ref="F21:F22" si="2">C21*E21</f>
        <v>0</v>
      </c>
    </row>
    <row r="22" spans="1:6" s="54" customFormat="1" x14ac:dyDescent="0.2">
      <c r="A22" s="51"/>
      <c r="B22" s="35" t="s">
        <v>68</v>
      </c>
      <c r="C22" s="41">
        <v>4</v>
      </c>
      <c r="D22" s="18" t="s">
        <v>1</v>
      </c>
      <c r="E22" s="40"/>
      <c r="F22" s="32">
        <f t="shared" si="2"/>
        <v>0</v>
      </c>
    </row>
    <row r="23" spans="1:6" s="54" customFormat="1" x14ac:dyDescent="0.2">
      <c r="A23" s="52"/>
      <c r="B23" s="47"/>
      <c r="C23" s="42"/>
      <c r="D23" s="43"/>
      <c r="E23" s="44"/>
      <c r="F23" s="44"/>
    </row>
    <row r="24" spans="1:6" s="54" customFormat="1" x14ac:dyDescent="0.2">
      <c r="A24" s="50"/>
      <c r="B24" s="46"/>
      <c r="C24" s="29"/>
      <c r="D24" s="30"/>
      <c r="E24" s="31"/>
      <c r="F24" s="29"/>
    </row>
    <row r="25" spans="1:6" s="54" customFormat="1" x14ac:dyDescent="0.2">
      <c r="A25" s="51">
        <f>COUNT($A$7:A24)+1</f>
        <v>3</v>
      </c>
      <c r="B25" s="34" t="s">
        <v>45</v>
      </c>
      <c r="C25" s="33"/>
      <c r="D25" s="18"/>
      <c r="E25" s="32"/>
      <c r="F25" s="32"/>
    </row>
    <row r="26" spans="1:6" s="54" customFormat="1" ht="63.75" x14ac:dyDescent="0.2">
      <c r="A26" s="51"/>
      <c r="B26" s="53" t="s">
        <v>71</v>
      </c>
      <c r="C26" s="33"/>
      <c r="D26" s="18"/>
      <c r="E26" s="32"/>
      <c r="F26" s="32"/>
    </row>
    <row r="27" spans="1:6" s="54" customFormat="1" x14ac:dyDescent="0.2">
      <c r="A27" s="72"/>
      <c r="B27" s="69" t="s">
        <v>60</v>
      </c>
      <c r="C27" s="70"/>
      <c r="D27" s="70"/>
      <c r="E27" s="71"/>
      <c r="F27" s="71"/>
    </row>
    <row r="28" spans="1:6" s="54" customFormat="1" x14ac:dyDescent="0.2">
      <c r="A28" s="72"/>
      <c r="B28" s="73" t="s">
        <v>41</v>
      </c>
      <c r="C28" s="70"/>
      <c r="D28" s="70"/>
      <c r="E28" s="71"/>
      <c r="F28" s="71"/>
    </row>
    <row r="29" spans="1:6" s="54" customFormat="1" x14ac:dyDescent="0.2">
      <c r="A29" s="72"/>
      <c r="B29" s="69" t="s">
        <v>39</v>
      </c>
      <c r="C29" s="70"/>
      <c r="D29" s="70"/>
      <c r="E29" s="71"/>
      <c r="F29" s="71"/>
    </row>
    <row r="30" spans="1:6" s="54" customFormat="1" x14ac:dyDescent="0.2">
      <c r="A30" s="51"/>
      <c r="B30" s="35" t="s">
        <v>212</v>
      </c>
      <c r="C30" s="41">
        <v>2</v>
      </c>
      <c r="D30" s="18" t="s">
        <v>1</v>
      </c>
      <c r="E30" s="40"/>
      <c r="F30" s="32">
        <f t="shared" ref="F30" si="3">C30*E30</f>
        <v>0</v>
      </c>
    </row>
    <row r="31" spans="1:6" s="54" customFormat="1" x14ac:dyDescent="0.2">
      <c r="A31" s="52"/>
      <c r="B31" s="47"/>
      <c r="C31" s="42"/>
      <c r="D31" s="43"/>
      <c r="E31" s="44"/>
      <c r="F31" s="44"/>
    </row>
    <row r="32" spans="1:6" s="54" customFormat="1" x14ac:dyDescent="0.2">
      <c r="A32" s="50"/>
      <c r="B32" s="46"/>
      <c r="C32" s="29"/>
      <c r="D32" s="30"/>
      <c r="E32" s="31"/>
      <c r="F32" s="29"/>
    </row>
    <row r="33" spans="1:6" s="54" customFormat="1" x14ac:dyDescent="0.2">
      <c r="A33" s="51">
        <f>COUNT($A$7:A32)+1</f>
        <v>4</v>
      </c>
      <c r="B33" s="34" t="s">
        <v>46</v>
      </c>
      <c r="C33" s="33"/>
      <c r="D33" s="18"/>
      <c r="E33" s="32"/>
      <c r="F33" s="32"/>
    </row>
    <row r="34" spans="1:6" s="54" customFormat="1" ht="63.75" x14ac:dyDescent="0.2">
      <c r="A34" s="51"/>
      <c r="B34" s="53" t="s">
        <v>72</v>
      </c>
      <c r="C34" s="33"/>
      <c r="D34" s="18"/>
      <c r="E34" s="32"/>
      <c r="F34" s="32"/>
    </row>
    <row r="35" spans="1:6" s="54" customFormat="1" x14ac:dyDescent="0.2">
      <c r="A35" s="68"/>
      <c r="B35" s="69" t="s">
        <v>60</v>
      </c>
      <c r="C35" s="70"/>
      <c r="D35" s="70"/>
      <c r="E35" s="71"/>
      <c r="F35" s="71"/>
    </row>
    <row r="36" spans="1:6" s="54" customFormat="1" x14ac:dyDescent="0.2">
      <c r="A36" s="72"/>
      <c r="B36" s="73" t="s">
        <v>41</v>
      </c>
      <c r="C36" s="70"/>
      <c r="D36" s="70"/>
      <c r="E36" s="71"/>
      <c r="F36" s="71"/>
    </row>
    <row r="37" spans="1:6" s="54" customFormat="1" x14ac:dyDescent="0.2">
      <c r="A37" s="74"/>
      <c r="B37" s="69" t="s">
        <v>39</v>
      </c>
      <c r="C37" s="70"/>
      <c r="D37" s="70"/>
      <c r="E37" s="71"/>
      <c r="F37" s="71"/>
    </row>
    <row r="38" spans="1:6" s="54" customFormat="1" x14ac:dyDescent="0.2">
      <c r="A38" s="51"/>
      <c r="B38" s="35" t="s">
        <v>213</v>
      </c>
      <c r="C38" s="41">
        <v>2</v>
      </c>
      <c r="D38" s="18" t="s">
        <v>1</v>
      </c>
      <c r="E38" s="40"/>
      <c r="F38" s="32">
        <f t="shared" ref="F38:F39" si="4">C38*E38</f>
        <v>0</v>
      </c>
    </row>
    <row r="39" spans="1:6" s="54" customFormat="1" x14ac:dyDescent="0.2">
      <c r="A39" s="51"/>
      <c r="B39" s="35" t="s">
        <v>214</v>
      </c>
      <c r="C39" s="41">
        <v>2</v>
      </c>
      <c r="D39" s="18" t="s">
        <v>1</v>
      </c>
      <c r="E39" s="40"/>
      <c r="F39" s="32">
        <f t="shared" si="4"/>
        <v>0</v>
      </c>
    </row>
    <row r="40" spans="1:6" s="54" customFormat="1" x14ac:dyDescent="0.2">
      <c r="A40" s="52"/>
      <c r="B40" s="47"/>
      <c r="C40" s="42"/>
      <c r="D40" s="43"/>
      <c r="E40" s="44"/>
      <c r="F40" s="44"/>
    </row>
    <row r="41" spans="1:6" s="54" customFormat="1" x14ac:dyDescent="0.2">
      <c r="A41" s="50"/>
      <c r="B41" s="46"/>
      <c r="C41" s="29"/>
      <c r="D41" s="30"/>
      <c r="E41" s="31"/>
      <c r="F41" s="29"/>
    </row>
    <row r="42" spans="1:6" s="54" customFormat="1" x14ac:dyDescent="0.2">
      <c r="A42" s="51">
        <f>COUNT($A$7:A40)+1</f>
        <v>5</v>
      </c>
      <c r="B42" s="34" t="s">
        <v>49</v>
      </c>
      <c r="C42" s="33"/>
      <c r="D42" s="18"/>
      <c r="E42" s="32"/>
      <c r="F42" s="32"/>
    </row>
    <row r="43" spans="1:6" s="54" customFormat="1" ht="63.75" x14ac:dyDescent="0.2">
      <c r="A43" s="51"/>
      <c r="B43" s="53" t="s">
        <v>50</v>
      </c>
      <c r="C43" s="33"/>
      <c r="D43" s="18"/>
      <c r="E43" s="32"/>
      <c r="F43" s="32"/>
    </row>
    <row r="44" spans="1:6" s="54" customFormat="1" x14ac:dyDescent="0.2">
      <c r="A44" s="68"/>
      <c r="B44" s="69" t="s">
        <v>60</v>
      </c>
      <c r="C44" s="70"/>
      <c r="D44" s="70"/>
      <c r="E44" s="71"/>
      <c r="F44" s="71"/>
    </row>
    <row r="45" spans="1:6" s="54" customFormat="1" x14ac:dyDescent="0.2">
      <c r="A45" s="72"/>
      <c r="B45" s="73" t="s">
        <v>41</v>
      </c>
      <c r="C45" s="70"/>
      <c r="D45" s="70"/>
      <c r="E45" s="71"/>
      <c r="F45" s="71"/>
    </row>
    <row r="46" spans="1:6" s="54" customFormat="1" x14ac:dyDescent="0.2">
      <c r="A46" s="74"/>
      <c r="B46" s="69" t="s">
        <v>39</v>
      </c>
      <c r="C46" s="70"/>
      <c r="D46" s="70"/>
      <c r="E46" s="71"/>
      <c r="F46" s="71"/>
    </row>
    <row r="47" spans="1:6" s="54" customFormat="1" x14ac:dyDescent="0.2">
      <c r="A47" s="51"/>
      <c r="B47" s="35" t="s">
        <v>75</v>
      </c>
      <c r="C47" s="41">
        <v>2</v>
      </c>
      <c r="D47" s="18" t="s">
        <v>1</v>
      </c>
      <c r="E47" s="40"/>
      <c r="F47" s="32">
        <f t="shared" ref="F47" si="5">C47*E47</f>
        <v>0</v>
      </c>
    </row>
    <row r="48" spans="1:6" s="54" customFormat="1" x14ac:dyDescent="0.2">
      <c r="A48" s="52"/>
      <c r="B48" s="47"/>
      <c r="C48" s="42"/>
      <c r="D48" s="43"/>
      <c r="E48" s="44"/>
      <c r="F48" s="44"/>
    </row>
    <row r="49" spans="1:6" s="54" customFormat="1" x14ac:dyDescent="0.2">
      <c r="A49" s="50"/>
      <c r="B49" s="46"/>
      <c r="C49" s="29"/>
      <c r="D49" s="30"/>
      <c r="E49" s="31"/>
      <c r="F49" s="29"/>
    </row>
    <row r="50" spans="1:6" s="54" customFormat="1" x14ac:dyDescent="0.2">
      <c r="A50" s="51">
        <f>COUNT($A$7:A49)+1</f>
        <v>6</v>
      </c>
      <c r="B50" s="34" t="s">
        <v>52</v>
      </c>
      <c r="C50" s="33"/>
      <c r="D50" s="18"/>
      <c r="E50" s="32"/>
      <c r="F50" s="32"/>
    </row>
    <row r="51" spans="1:6" s="54" customFormat="1" ht="51" x14ac:dyDescent="0.2">
      <c r="A51" s="51"/>
      <c r="B51" s="53" t="s">
        <v>77</v>
      </c>
      <c r="C51" s="33"/>
      <c r="D51" s="18"/>
      <c r="E51" s="32"/>
      <c r="F51" s="32"/>
    </row>
    <row r="52" spans="1:6" s="54" customFormat="1" x14ac:dyDescent="0.2">
      <c r="A52" s="74"/>
      <c r="B52" s="69" t="s">
        <v>39</v>
      </c>
      <c r="C52" s="70"/>
      <c r="D52" s="70"/>
      <c r="E52" s="71"/>
      <c r="F52" s="71"/>
    </row>
    <row r="53" spans="1:6" s="54" customFormat="1" x14ac:dyDescent="0.2">
      <c r="A53" s="51"/>
      <c r="B53" s="35" t="s">
        <v>73</v>
      </c>
      <c r="C53" s="41">
        <v>2</v>
      </c>
      <c r="D53" s="18" t="s">
        <v>1</v>
      </c>
      <c r="E53" s="40"/>
      <c r="F53" s="32">
        <f t="shared" ref="F53" si="6">C53*E53</f>
        <v>0</v>
      </c>
    </row>
    <row r="54" spans="1:6" s="54" customFormat="1" x14ac:dyDescent="0.2">
      <c r="A54" s="51"/>
      <c r="B54" s="35" t="s">
        <v>75</v>
      </c>
      <c r="C54" s="41">
        <v>2</v>
      </c>
      <c r="D54" s="18" t="s">
        <v>1</v>
      </c>
      <c r="E54" s="40"/>
      <c r="F54" s="32">
        <f t="shared" ref="F54" si="7">C54*E54</f>
        <v>0</v>
      </c>
    </row>
    <row r="55" spans="1:6" s="54" customFormat="1" x14ac:dyDescent="0.2">
      <c r="A55" s="52"/>
      <c r="B55" s="47"/>
      <c r="C55" s="42"/>
      <c r="D55" s="43"/>
      <c r="E55" s="44"/>
      <c r="F55" s="44"/>
    </row>
    <row r="56" spans="1:6" s="54" customFormat="1" x14ac:dyDescent="0.2">
      <c r="A56" s="50"/>
      <c r="B56" s="46"/>
      <c r="C56" s="29"/>
      <c r="D56" s="30"/>
      <c r="E56" s="31"/>
      <c r="F56" s="29"/>
    </row>
    <row r="57" spans="1:6" s="54" customFormat="1" x14ac:dyDescent="0.2">
      <c r="A57" s="51">
        <f>COUNT($A$7:A56)+1</f>
        <v>7</v>
      </c>
      <c r="B57" s="34" t="s">
        <v>54</v>
      </c>
      <c r="C57" s="33"/>
      <c r="D57" s="18"/>
      <c r="E57" s="32"/>
      <c r="F57" s="32"/>
    </row>
    <row r="58" spans="1:6" s="54" customFormat="1" ht="51" x14ac:dyDescent="0.2">
      <c r="A58" s="51"/>
      <c r="B58" s="53" t="s">
        <v>79</v>
      </c>
      <c r="C58" s="33"/>
      <c r="D58" s="18"/>
      <c r="E58" s="32"/>
      <c r="F58" s="32"/>
    </row>
    <row r="59" spans="1:6" s="54" customFormat="1" x14ac:dyDescent="0.2">
      <c r="A59" s="74"/>
      <c r="B59" s="69" t="s">
        <v>39</v>
      </c>
      <c r="C59" s="70"/>
      <c r="D59" s="70"/>
      <c r="E59" s="71"/>
      <c r="F59" s="71"/>
    </row>
    <row r="60" spans="1:6" s="54" customFormat="1" x14ac:dyDescent="0.2">
      <c r="A60" s="51"/>
      <c r="B60" s="35" t="s">
        <v>80</v>
      </c>
      <c r="C60" s="41">
        <v>2</v>
      </c>
      <c r="D60" s="18" t="s">
        <v>1</v>
      </c>
      <c r="E60" s="40"/>
      <c r="F60" s="32">
        <f t="shared" ref="F60" si="8">C60*E60</f>
        <v>0</v>
      </c>
    </row>
    <row r="61" spans="1:6" s="54" customFormat="1" x14ac:dyDescent="0.2">
      <c r="A61" s="51"/>
      <c r="B61" s="35" t="s">
        <v>81</v>
      </c>
      <c r="C61" s="41">
        <v>2</v>
      </c>
      <c r="D61" s="18" t="s">
        <v>1</v>
      </c>
      <c r="E61" s="40"/>
      <c r="F61" s="32">
        <f t="shared" ref="F61" si="9">C61*E61</f>
        <v>0</v>
      </c>
    </row>
    <row r="62" spans="1:6" s="54" customFormat="1" x14ac:dyDescent="0.2">
      <c r="A62" s="52"/>
      <c r="B62" s="47"/>
      <c r="C62" s="42"/>
      <c r="D62" s="43"/>
      <c r="E62" s="44"/>
      <c r="F62" s="44"/>
    </row>
    <row r="63" spans="1:6" s="54" customFormat="1" x14ac:dyDescent="0.2">
      <c r="A63" s="50"/>
      <c r="B63" s="46"/>
      <c r="C63" s="29"/>
      <c r="D63" s="30"/>
      <c r="E63" s="31"/>
      <c r="F63" s="29"/>
    </row>
    <row r="64" spans="1:6" s="54" customFormat="1" x14ac:dyDescent="0.2">
      <c r="A64" s="51">
        <f>COUNT($A$7:A63)+1</f>
        <v>8</v>
      </c>
      <c r="B64" s="34" t="s">
        <v>57</v>
      </c>
      <c r="C64" s="33"/>
      <c r="D64" s="18"/>
      <c r="E64" s="32"/>
      <c r="F64" s="32"/>
    </row>
    <row r="65" spans="1:6" s="54" customFormat="1" ht="76.5" x14ac:dyDescent="0.2">
      <c r="A65" s="51"/>
      <c r="B65" s="53" t="s">
        <v>83</v>
      </c>
      <c r="C65" s="33"/>
      <c r="D65" s="18"/>
      <c r="E65" s="32"/>
      <c r="F65" s="32"/>
    </row>
    <row r="66" spans="1:6" s="54" customFormat="1" x14ac:dyDescent="0.2">
      <c r="A66" s="74"/>
      <c r="B66" s="69" t="s">
        <v>39</v>
      </c>
      <c r="C66" s="70"/>
      <c r="D66" s="70"/>
      <c r="E66" s="71"/>
      <c r="F66" s="71"/>
    </row>
    <row r="67" spans="1:6" s="54" customFormat="1" x14ac:dyDescent="0.2">
      <c r="A67" s="51"/>
      <c r="B67" s="35" t="s">
        <v>73</v>
      </c>
      <c r="C67" s="41">
        <v>2</v>
      </c>
      <c r="D67" s="18" t="s">
        <v>1</v>
      </c>
      <c r="E67" s="40"/>
      <c r="F67" s="32">
        <f t="shared" ref="F67:F69" si="10">C67*E67</f>
        <v>0</v>
      </c>
    </row>
    <row r="68" spans="1:6" s="54" customFormat="1" x14ac:dyDescent="0.2">
      <c r="A68" s="51"/>
      <c r="B68" s="35" t="s">
        <v>74</v>
      </c>
      <c r="C68" s="41">
        <v>12</v>
      </c>
      <c r="D68" s="18" t="s">
        <v>1</v>
      </c>
      <c r="E68" s="40"/>
      <c r="F68" s="32">
        <f t="shared" si="10"/>
        <v>0</v>
      </c>
    </row>
    <row r="69" spans="1:6" s="54" customFormat="1" x14ac:dyDescent="0.2">
      <c r="A69" s="51"/>
      <c r="B69" s="35" t="s">
        <v>75</v>
      </c>
      <c r="C69" s="41">
        <v>18</v>
      </c>
      <c r="D69" s="18" t="s">
        <v>1</v>
      </c>
      <c r="E69" s="40"/>
      <c r="F69" s="32">
        <f t="shared" si="10"/>
        <v>0</v>
      </c>
    </row>
    <row r="70" spans="1:6" s="54" customFormat="1" x14ac:dyDescent="0.2">
      <c r="A70" s="52"/>
      <c r="B70" s="47"/>
      <c r="C70" s="42"/>
      <c r="D70" s="43"/>
      <c r="E70" s="44"/>
      <c r="F70" s="44"/>
    </row>
    <row r="71" spans="1:6" s="54" customFormat="1" x14ac:dyDescent="0.2">
      <c r="A71" s="50"/>
      <c r="B71" s="46"/>
      <c r="C71" s="29"/>
      <c r="D71" s="30"/>
      <c r="E71" s="31"/>
      <c r="F71" s="29"/>
    </row>
    <row r="72" spans="1:6" s="54" customFormat="1" x14ac:dyDescent="0.2">
      <c r="A72" s="51">
        <f>COUNT($A$7:A71)+1</f>
        <v>9</v>
      </c>
      <c r="B72" s="34" t="s">
        <v>209</v>
      </c>
      <c r="C72" s="33"/>
      <c r="D72" s="18"/>
      <c r="E72" s="32"/>
      <c r="F72" s="32"/>
    </row>
    <row r="73" spans="1:6" s="54" customFormat="1" ht="76.5" x14ac:dyDescent="0.2">
      <c r="A73" s="51"/>
      <c r="B73" s="53" t="s">
        <v>215</v>
      </c>
      <c r="C73" s="33"/>
      <c r="D73" s="18"/>
      <c r="E73" s="32"/>
      <c r="F73" s="32"/>
    </row>
    <row r="74" spans="1:6" s="54" customFormat="1" x14ac:dyDescent="0.2">
      <c r="A74" s="74"/>
      <c r="B74" s="69" t="s">
        <v>39</v>
      </c>
      <c r="C74" s="70"/>
      <c r="D74" s="70"/>
      <c r="E74" s="71"/>
      <c r="F74" s="71"/>
    </row>
    <row r="75" spans="1:6" s="54" customFormat="1" x14ac:dyDescent="0.2">
      <c r="A75" s="51"/>
      <c r="B75" s="35" t="s">
        <v>217</v>
      </c>
      <c r="C75" s="41">
        <v>2</v>
      </c>
      <c r="D75" s="18" t="s">
        <v>1</v>
      </c>
      <c r="E75" s="40"/>
      <c r="F75" s="32">
        <f t="shared" ref="F75:F76" si="11">C75*E75</f>
        <v>0</v>
      </c>
    </row>
    <row r="76" spans="1:6" s="54" customFormat="1" x14ac:dyDescent="0.2">
      <c r="A76" s="51"/>
      <c r="B76" s="35" t="s">
        <v>216</v>
      </c>
      <c r="C76" s="41">
        <v>4</v>
      </c>
      <c r="D76" s="18" t="s">
        <v>1</v>
      </c>
      <c r="E76" s="40"/>
      <c r="F76" s="32">
        <f t="shared" si="11"/>
        <v>0</v>
      </c>
    </row>
    <row r="77" spans="1:6" s="54" customFormat="1" x14ac:dyDescent="0.2">
      <c r="A77" s="52"/>
      <c r="B77" s="47"/>
      <c r="C77" s="42"/>
      <c r="D77" s="43"/>
      <c r="E77" s="44"/>
      <c r="F77" s="44"/>
    </row>
    <row r="78" spans="1:6" s="54" customFormat="1" x14ac:dyDescent="0.2">
      <c r="A78" s="50"/>
      <c r="B78" s="46"/>
      <c r="C78" s="29"/>
      <c r="D78" s="30"/>
      <c r="E78" s="31"/>
      <c r="F78" s="29"/>
    </row>
    <row r="79" spans="1:6" s="54" customFormat="1" x14ac:dyDescent="0.2">
      <c r="A79" s="51">
        <f>COUNT($A$7:A78)+1</f>
        <v>10</v>
      </c>
      <c r="B79" s="34" t="s">
        <v>84</v>
      </c>
      <c r="C79" s="33"/>
      <c r="D79" s="18"/>
      <c r="E79" s="32"/>
      <c r="F79" s="32"/>
    </row>
    <row r="80" spans="1:6" s="54" customFormat="1" ht="38.25" x14ac:dyDescent="0.2">
      <c r="A80" s="51"/>
      <c r="B80" s="53" t="s">
        <v>85</v>
      </c>
      <c r="C80" s="33"/>
      <c r="D80" s="18"/>
      <c r="E80" s="32"/>
      <c r="F80" s="32"/>
    </row>
    <row r="81" spans="1:6" s="54" customFormat="1" x14ac:dyDescent="0.2">
      <c r="A81" s="74"/>
      <c r="B81" s="69" t="s">
        <v>39</v>
      </c>
      <c r="C81" s="70"/>
      <c r="D81" s="70"/>
      <c r="E81" s="71"/>
      <c r="F81" s="71"/>
    </row>
    <row r="82" spans="1:6" s="54" customFormat="1" ht="14.25" x14ac:dyDescent="0.2">
      <c r="A82" s="51"/>
      <c r="B82" s="35" t="s">
        <v>86</v>
      </c>
      <c r="C82" s="41">
        <v>28</v>
      </c>
      <c r="D82" s="18" t="s">
        <v>14</v>
      </c>
      <c r="E82" s="40"/>
      <c r="F82" s="32">
        <f>C82*E82</f>
        <v>0</v>
      </c>
    </row>
    <row r="83" spans="1:6" s="54" customFormat="1" x14ac:dyDescent="0.2">
      <c r="A83" s="52"/>
      <c r="B83" s="47"/>
      <c r="C83" s="42"/>
      <c r="D83" s="43"/>
      <c r="E83" s="44"/>
      <c r="F83" s="44"/>
    </row>
    <row r="84" spans="1:6" s="76" customFormat="1" x14ac:dyDescent="0.2">
      <c r="A84" s="50"/>
      <c r="B84" s="46"/>
      <c r="C84" s="29"/>
      <c r="D84" s="30"/>
      <c r="E84" s="31"/>
      <c r="F84" s="29"/>
    </row>
    <row r="85" spans="1:6" s="54" customFormat="1" x14ac:dyDescent="0.2">
      <c r="A85" s="51">
        <f>COUNT($A$7:A84)+1</f>
        <v>11</v>
      </c>
      <c r="B85" s="34" t="s">
        <v>88</v>
      </c>
      <c r="C85" s="33"/>
      <c r="D85" s="18"/>
      <c r="E85" s="32"/>
      <c r="F85" s="32"/>
    </row>
    <row r="86" spans="1:6" s="54" customFormat="1" ht="25.5" x14ac:dyDescent="0.2">
      <c r="A86" s="51"/>
      <c r="B86" s="53" t="s">
        <v>89</v>
      </c>
      <c r="C86" s="33"/>
      <c r="D86" s="18"/>
      <c r="E86" s="32"/>
      <c r="F86" s="32"/>
    </row>
    <row r="87" spans="1:6" s="54" customFormat="1" x14ac:dyDescent="0.2">
      <c r="A87" s="51"/>
      <c r="B87" s="35" t="s">
        <v>51</v>
      </c>
      <c r="C87" s="41">
        <v>1</v>
      </c>
      <c r="D87" s="18" t="s">
        <v>1</v>
      </c>
      <c r="E87" s="40"/>
      <c r="F87" s="32">
        <f>C87*E87</f>
        <v>0</v>
      </c>
    </row>
    <row r="88" spans="1:6" s="54" customFormat="1" x14ac:dyDescent="0.2">
      <c r="A88" s="52"/>
      <c r="B88" s="47"/>
      <c r="C88" s="42"/>
      <c r="D88" s="43"/>
      <c r="E88" s="44"/>
      <c r="F88" s="44"/>
    </row>
    <row r="89" spans="1:6" s="54" customFormat="1" x14ac:dyDescent="0.2">
      <c r="A89" s="50"/>
      <c r="B89" s="46"/>
      <c r="C89" s="29"/>
      <c r="D89" s="30"/>
      <c r="E89" s="31"/>
      <c r="F89" s="29"/>
    </row>
    <row r="90" spans="1:6" s="54" customFormat="1" x14ac:dyDescent="0.2">
      <c r="A90" s="51">
        <f>COUNT($A$7:A89)+1</f>
        <v>12</v>
      </c>
      <c r="B90" s="34" t="s">
        <v>90</v>
      </c>
      <c r="C90" s="33"/>
      <c r="D90" s="18"/>
      <c r="E90" s="32"/>
      <c r="F90" s="32"/>
    </row>
    <row r="91" spans="1:6" s="54" customFormat="1" ht="76.5" x14ac:dyDescent="0.2">
      <c r="A91" s="51"/>
      <c r="B91" s="53" t="s">
        <v>91</v>
      </c>
      <c r="C91" s="33"/>
      <c r="D91" s="18"/>
      <c r="E91" s="32"/>
      <c r="F91" s="32"/>
    </row>
    <row r="92" spans="1:6" s="54" customFormat="1" x14ac:dyDescent="0.2">
      <c r="A92" s="51"/>
      <c r="B92" s="35"/>
      <c r="C92" s="41">
        <v>1</v>
      </c>
      <c r="D92" s="18" t="s">
        <v>1</v>
      </c>
      <c r="E92" s="40"/>
      <c r="F92" s="32">
        <f>C92*E92</f>
        <v>0</v>
      </c>
    </row>
    <row r="93" spans="1:6" s="54" customFormat="1" x14ac:dyDescent="0.2">
      <c r="A93" s="52"/>
      <c r="B93" s="47"/>
      <c r="C93" s="42"/>
      <c r="D93" s="43"/>
      <c r="E93" s="44"/>
      <c r="F93" s="44"/>
    </row>
    <row r="94" spans="1:6" s="54" customFormat="1" x14ac:dyDescent="0.2">
      <c r="A94" s="50"/>
      <c r="B94" s="46"/>
      <c r="C94" s="29"/>
      <c r="D94" s="30"/>
      <c r="E94" s="31"/>
      <c r="F94" s="29"/>
    </row>
    <row r="95" spans="1:6" s="54" customFormat="1" x14ac:dyDescent="0.2">
      <c r="A95" s="51">
        <f>COUNT($A$7:A94)+1</f>
        <v>13</v>
      </c>
      <c r="B95" s="34" t="s">
        <v>98</v>
      </c>
      <c r="C95" s="33"/>
      <c r="D95" s="18"/>
      <c r="E95" s="32"/>
      <c r="F95" s="32"/>
    </row>
    <row r="96" spans="1:6" s="54" customFormat="1" ht="38.25" x14ac:dyDescent="0.2">
      <c r="A96" s="51"/>
      <c r="B96" s="53" t="s">
        <v>99</v>
      </c>
      <c r="C96" s="33"/>
      <c r="D96" s="18"/>
      <c r="E96" s="32"/>
      <c r="F96" s="32"/>
    </row>
    <row r="97" spans="1:6" s="54" customFormat="1" x14ac:dyDescent="0.2">
      <c r="A97" s="51"/>
      <c r="B97" s="35" t="s">
        <v>103</v>
      </c>
      <c r="C97" s="41">
        <v>3</v>
      </c>
      <c r="D97" s="18" t="s">
        <v>16</v>
      </c>
      <c r="E97" s="40"/>
      <c r="F97" s="32">
        <f t="shared" ref="F97" si="12">C97*E97</f>
        <v>0</v>
      </c>
    </row>
    <row r="98" spans="1:6" s="77" customFormat="1" x14ac:dyDescent="0.2">
      <c r="A98" s="51"/>
      <c r="B98" s="35" t="s">
        <v>168</v>
      </c>
      <c r="C98" s="41">
        <v>16</v>
      </c>
      <c r="D98" s="18" t="s">
        <v>16</v>
      </c>
      <c r="E98" s="40"/>
      <c r="F98" s="32">
        <f>C98*E98</f>
        <v>0</v>
      </c>
    </row>
    <row r="99" spans="1:6" s="54" customFormat="1" x14ac:dyDescent="0.2">
      <c r="A99" s="52"/>
      <c r="B99" s="47"/>
      <c r="C99" s="42"/>
      <c r="D99" s="43"/>
      <c r="E99" s="44"/>
      <c r="F99" s="44"/>
    </row>
    <row r="100" spans="1:6" s="54" customFormat="1" x14ac:dyDescent="0.2">
      <c r="A100" s="50"/>
      <c r="B100" s="46"/>
      <c r="C100" s="29"/>
      <c r="D100" s="30"/>
      <c r="E100" s="31"/>
      <c r="F100" s="29"/>
    </row>
    <row r="101" spans="1:6" s="54" customFormat="1" ht="204" x14ac:dyDescent="0.2">
      <c r="A101" s="51">
        <f>COUNT($A$7:A99)+1</f>
        <v>14</v>
      </c>
      <c r="B101" s="34" t="s">
        <v>218</v>
      </c>
      <c r="C101" s="33"/>
      <c r="D101" s="18"/>
      <c r="E101" s="32"/>
      <c r="F101" s="32"/>
    </row>
    <row r="102" spans="1:6" s="54" customFormat="1" x14ac:dyDescent="0.2">
      <c r="A102" s="55"/>
      <c r="B102" s="80" t="s">
        <v>104</v>
      </c>
      <c r="C102" s="57"/>
      <c r="D102" s="58"/>
      <c r="E102" s="59"/>
      <c r="F102" s="59"/>
    </row>
    <row r="103" spans="1:6" s="54" customFormat="1" x14ac:dyDescent="0.2">
      <c r="A103" s="55"/>
      <c r="B103" s="80" t="s">
        <v>219</v>
      </c>
      <c r="C103" s="57"/>
      <c r="D103" s="58"/>
      <c r="E103" s="59"/>
      <c r="F103" s="59"/>
    </row>
    <row r="104" spans="1:6" s="54" customFormat="1" x14ac:dyDescent="0.2">
      <c r="A104" s="51"/>
      <c r="B104" s="35" t="s">
        <v>220</v>
      </c>
      <c r="C104" s="41">
        <v>4</v>
      </c>
      <c r="D104" s="18" t="s">
        <v>1</v>
      </c>
      <c r="E104" s="40"/>
      <c r="F104" s="32">
        <f t="shared" ref="F104" si="13">C104*E104</f>
        <v>0</v>
      </c>
    </row>
    <row r="105" spans="1:6" s="54" customFormat="1" x14ac:dyDescent="0.2">
      <c r="A105" s="52"/>
      <c r="B105" s="47"/>
      <c r="C105" s="42"/>
      <c r="D105" s="43"/>
      <c r="E105" s="44"/>
      <c r="F105" s="44"/>
    </row>
    <row r="106" spans="1:6" s="54" customFormat="1" x14ac:dyDescent="0.2">
      <c r="A106" s="50"/>
      <c r="B106" s="46"/>
      <c r="C106" s="29"/>
      <c r="D106" s="30"/>
      <c r="E106" s="31"/>
      <c r="F106" s="29"/>
    </row>
    <row r="107" spans="1:6" s="54" customFormat="1" x14ac:dyDescent="0.2">
      <c r="A107" s="51">
        <f>COUNT($A$7:A106)+1</f>
        <v>15</v>
      </c>
      <c r="B107" s="34" t="s">
        <v>126</v>
      </c>
      <c r="C107" s="33"/>
      <c r="D107" s="18"/>
      <c r="E107" s="32"/>
      <c r="F107" s="32"/>
    </row>
    <row r="108" spans="1:6" s="54" customFormat="1" ht="38.25" x14ac:dyDescent="0.2">
      <c r="A108" s="51"/>
      <c r="B108" s="35" t="s">
        <v>127</v>
      </c>
      <c r="C108" s="41"/>
      <c r="D108" s="18"/>
      <c r="E108" s="32"/>
      <c r="F108" s="32"/>
    </row>
    <row r="109" spans="1:6" s="54" customFormat="1" x14ac:dyDescent="0.2">
      <c r="A109" s="72"/>
      <c r="B109" s="69" t="s">
        <v>39</v>
      </c>
      <c r="C109" s="70"/>
      <c r="D109" s="70"/>
      <c r="E109" s="71"/>
      <c r="F109" s="71"/>
    </row>
    <row r="110" spans="1:6" s="54" customFormat="1" ht="14.25" x14ac:dyDescent="0.2">
      <c r="A110" s="51"/>
      <c r="B110" s="35" t="s">
        <v>129</v>
      </c>
      <c r="C110" s="41">
        <v>2</v>
      </c>
      <c r="D110" s="18" t="s">
        <v>9</v>
      </c>
      <c r="E110" s="40"/>
      <c r="F110" s="32">
        <f t="shared" ref="F110" si="14">C110*E110</f>
        <v>0</v>
      </c>
    </row>
    <row r="111" spans="1:6" s="54" customFormat="1" ht="14.25" x14ac:dyDescent="0.2">
      <c r="A111" s="51"/>
      <c r="B111" s="35" t="s">
        <v>131</v>
      </c>
      <c r="C111" s="41">
        <v>1</v>
      </c>
      <c r="D111" s="18" t="s">
        <v>9</v>
      </c>
      <c r="E111" s="40"/>
      <c r="F111" s="32">
        <f t="shared" ref="F111:F112" si="15">C111*E111</f>
        <v>0</v>
      </c>
    </row>
    <row r="112" spans="1:6" s="54" customFormat="1" ht="14.25" x14ac:dyDescent="0.2">
      <c r="A112" s="51"/>
      <c r="B112" s="35" t="s">
        <v>132</v>
      </c>
      <c r="C112" s="41">
        <v>1</v>
      </c>
      <c r="D112" s="18" t="s">
        <v>9</v>
      </c>
      <c r="E112" s="40"/>
      <c r="F112" s="32">
        <f t="shared" si="15"/>
        <v>0</v>
      </c>
    </row>
    <row r="113" spans="1:6" s="54" customFormat="1" x14ac:dyDescent="0.2">
      <c r="A113" s="52"/>
      <c r="B113" s="47"/>
      <c r="C113" s="42"/>
      <c r="D113" s="43"/>
      <c r="E113" s="44"/>
      <c r="F113" s="44"/>
    </row>
    <row r="114" spans="1:6" s="54" customFormat="1" x14ac:dyDescent="0.2">
      <c r="A114" s="50"/>
      <c r="B114" s="46"/>
      <c r="C114" s="29"/>
      <c r="D114" s="30"/>
      <c r="E114" s="31"/>
      <c r="F114" s="29"/>
    </row>
    <row r="115" spans="1:6" s="54" customFormat="1" x14ac:dyDescent="0.2">
      <c r="A115" s="51">
        <f>COUNT($A$7:A114)+1</f>
        <v>16</v>
      </c>
      <c r="B115" s="34" t="s">
        <v>135</v>
      </c>
      <c r="C115" s="33"/>
      <c r="D115" s="18"/>
      <c r="E115" s="32"/>
      <c r="F115" s="32"/>
    </row>
    <row r="116" spans="1:6" s="54" customFormat="1" ht="38.25" x14ac:dyDescent="0.2">
      <c r="A116" s="51"/>
      <c r="B116" s="35" t="s">
        <v>273</v>
      </c>
      <c r="C116" s="41"/>
      <c r="D116" s="18"/>
      <c r="E116" s="32"/>
      <c r="F116" s="32"/>
    </row>
    <row r="117" spans="1:6" s="54" customFormat="1" x14ac:dyDescent="0.2">
      <c r="A117" s="92"/>
      <c r="B117" s="69" t="s">
        <v>51</v>
      </c>
      <c r="C117" s="70"/>
      <c r="D117" s="70"/>
      <c r="E117" s="71"/>
      <c r="F117" s="71"/>
    </row>
    <row r="118" spans="1:6" s="54" customFormat="1" x14ac:dyDescent="0.2">
      <c r="A118" s="51"/>
      <c r="B118" s="35" t="s">
        <v>138</v>
      </c>
      <c r="C118" s="41">
        <v>2</v>
      </c>
      <c r="D118" s="18" t="s">
        <v>1</v>
      </c>
      <c r="E118" s="40"/>
      <c r="F118" s="32">
        <f t="shared" ref="F118" si="16">C118*E118</f>
        <v>0</v>
      </c>
    </row>
    <row r="119" spans="1:6" s="54" customFormat="1" x14ac:dyDescent="0.2">
      <c r="A119" s="51"/>
      <c r="B119" s="35" t="s">
        <v>142</v>
      </c>
      <c r="C119" s="41">
        <v>2</v>
      </c>
      <c r="D119" s="18" t="s">
        <v>1</v>
      </c>
      <c r="E119" s="40"/>
      <c r="F119" s="32">
        <f t="shared" ref="F119" si="17">C119*E119</f>
        <v>0</v>
      </c>
    </row>
    <row r="120" spans="1:6" s="54" customFormat="1" x14ac:dyDescent="0.2">
      <c r="A120" s="52"/>
      <c r="B120" s="47"/>
      <c r="C120" s="42"/>
      <c r="D120" s="43"/>
      <c r="E120" s="44"/>
      <c r="F120" s="44"/>
    </row>
    <row r="121" spans="1:6" s="54" customFormat="1" x14ac:dyDescent="0.2">
      <c r="A121" s="50"/>
      <c r="B121" s="46"/>
      <c r="C121" s="29"/>
      <c r="D121" s="30"/>
      <c r="E121" s="31"/>
      <c r="F121" s="29"/>
    </row>
    <row r="122" spans="1:6" s="54" customFormat="1" x14ac:dyDescent="0.2">
      <c r="A122" s="51">
        <f>COUNT($A$7:A121)+1</f>
        <v>17</v>
      </c>
      <c r="B122" s="34" t="s">
        <v>144</v>
      </c>
      <c r="C122" s="33"/>
      <c r="D122" s="18"/>
      <c r="E122" s="32"/>
      <c r="F122" s="32"/>
    </row>
    <row r="123" spans="1:6" s="54" customFormat="1" ht="38.25" x14ac:dyDescent="0.2">
      <c r="A123" s="51"/>
      <c r="B123" s="35" t="s">
        <v>145</v>
      </c>
      <c r="C123" s="41"/>
      <c r="D123" s="18"/>
      <c r="E123" s="32"/>
      <c r="F123" s="32"/>
    </row>
    <row r="124" spans="1:6" s="54" customFormat="1" x14ac:dyDescent="0.2">
      <c r="A124" s="68"/>
      <c r="B124" s="69" t="s">
        <v>51</v>
      </c>
      <c r="C124" s="70"/>
      <c r="D124" s="70"/>
      <c r="E124" s="71"/>
      <c r="F124" s="71"/>
    </row>
    <row r="125" spans="1:6" s="54" customFormat="1" x14ac:dyDescent="0.2">
      <c r="A125" s="51"/>
      <c r="B125" s="35" t="s">
        <v>221</v>
      </c>
      <c r="C125" s="41">
        <v>2</v>
      </c>
      <c r="D125" s="18" t="s">
        <v>1</v>
      </c>
      <c r="E125" s="40"/>
      <c r="F125" s="32">
        <f t="shared" ref="F125:F126" si="18">C125*E125</f>
        <v>0</v>
      </c>
    </row>
    <row r="126" spans="1:6" s="54" customFormat="1" x14ac:dyDescent="0.2">
      <c r="A126" s="51"/>
      <c r="B126" s="35" t="s">
        <v>222</v>
      </c>
      <c r="C126" s="41">
        <v>2</v>
      </c>
      <c r="D126" s="18" t="s">
        <v>1</v>
      </c>
      <c r="E126" s="40"/>
      <c r="F126" s="32">
        <f t="shared" si="18"/>
        <v>0</v>
      </c>
    </row>
    <row r="127" spans="1:6" s="54" customFormat="1" x14ac:dyDescent="0.2">
      <c r="A127" s="52"/>
      <c r="B127" s="47"/>
      <c r="C127" s="42"/>
      <c r="D127" s="43"/>
      <c r="E127" s="44"/>
      <c r="F127" s="44"/>
    </row>
    <row r="128" spans="1:6" s="54" customFormat="1" x14ac:dyDescent="0.2">
      <c r="A128" s="50"/>
      <c r="B128" s="46"/>
      <c r="C128" s="29"/>
      <c r="D128" s="30"/>
      <c r="E128" s="31"/>
      <c r="F128" s="29"/>
    </row>
    <row r="129" spans="1:6" s="54" customFormat="1" x14ac:dyDescent="0.2">
      <c r="A129" s="51">
        <f>COUNT($A$7:A127)+1</f>
        <v>18</v>
      </c>
      <c r="B129" s="34" t="s">
        <v>159</v>
      </c>
      <c r="C129" s="33"/>
      <c r="D129" s="18"/>
      <c r="E129" s="32"/>
      <c r="F129" s="32"/>
    </row>
    <row r="130" spans="1:6" s="54" customFormat="1" ht="127.5" x14ac:dyDescent="0.2">
      <c r="A130" s="51"/>
      <c r="B130" s="35" t="s">
        <v>160</v>
      </c>
      <c r="C130" s="41"/>
      <c r="D130" s="18"/>
      <c r="E130" s="32"/>
      <c r="F130" s="32"/>
    </row>
    <row r="131" spans="1:6" s="54" customFormat="1" x14ac:dyDescent="0.2">
      <c r="A131" s="51"/>
      <c r="B131" s="35" t="s">
        <v>274</v>
      </c>
      <c r="C131" s="41">
        <v>1</v>
      </c>
      <c r="D131" s="18" t="s">
        <v>1</v>
      </c>
      <c r="E131" s="40"/>
      <c r="F131" s="32">
        <f t="shared" ref="F131" si="19">C131*E131</f>
        <v>0</v>
      </c>
    </row>
    <row r="132" spans="1:6" s="54" customFormat="1" x14ac:dyDescent="0.2">
      <c r="A132" s="52"/>
      <c r="B132" s="47"/>
      <c r="C132" s="42"/>
      <c r="D132" s="43"/>
      <c r="E132" s="44"/>
      <c r="F132" s="44"/>
    </row>
    <row r="133" spans="1:6" s="54" customFormat="1" x14ac:dyDescent="0.2">
      <c r="A133" s="50"/>
      <c r="B133" s="46"/>
      <c r="C133" s="29"/>
      <c r="D133" s="30"/>
      <c r="E133" s="31"/>
      <c r="F133" s="29"/>
    </row>
    <row r="134" spans="1:6" s="54" customFormat="1" x14ac:dyDescent="0.2">
      <c r="A134" s="51">
        <f>COUNT($A$7:A133)+1</f>
        <v>19</v>
      </c>
      <c r="B134" s="34" t="s">
        <v>166</v>
      </c>
      <c r="C134" s="33"/>
      <c r="D134" s="18"/>
      <c r="E134" s="32"/>
      <c r="F134" s="32"/>
    </row>
    <row r="135" spans="1:6" s="54" customFormat="1" ht="51" x14ac:dyDescent="0.2">
      <c r="A135" s="51"/>
      <c r="B135" s="35" t="s">
        <v>167</v>
      </c>
      <c r="C135" s="41"/>
      <c r="D135" s="18"/>
      <c r="E135" s="32"/>
      <c r="F135" s="32"/>
    </row>
    <row r="136" spans="1:6" s="54" customFormat="1" x14ac:dyDescent="0.2">
      <c r="A136" s="68"/>
      <c r="B136" s="69" t="s">
        <v>51</v>
      </c>
      <c r="C136" s="96"/>
      <c r="D136" s="70"/>
      <c r="E136" s="71"/>
      <c r="F136" s="71"/>
    </row>
    <row r="137" spans="1:6" s="54" customFormat="1" x14ac:dyDescent="0.2">
      <c r="A137" s="51"/>
      <c r="B137" s="35" t="s">
        <v>102</v>
      </c>
      <c r="C137" s="41">
        <v>2</v>
      </c>
      <c r="D137" s="18" t="s">
        <v>1</v>
      </c>
      <c r="E137" s="40"/>
      <c r="F137" s="32">
        <f t="shared" ref="F137" si="20">C137*E137</f>
        <v>0</v>
      </c>
    </row>
    <row r="138" spans="1:6" s="54" customFormat="1" x14ac:dyDescent="0.2">
      <c r="A138" s="52"/>
      <c r="B138" s="47"/>
      <c r="C138" s="42"/>
      <c r="D138" s="43"/>
      <c r="E138" s="44"/>
      <c r="F138" s="44"/>
    </row>
    <row r="139" spans="1:6" s="54" customFormat="1" x14ac:dyDescent="0.2">
      <c r="A139" s="50"/>
      <c r="B139" s="46"/>
      <c r="C139" s="29"/>
      <c r="D139" s="30"/>
      <c r="E139" s="31"/>
      <c r="F139" s="29"/>
    </row>
    <row r="140" spans="1:6" s="54" customFormat="1" x14ac:dyDescent="0.2">
      <c r="A140" s="51">
        <f>COUNT($A$7:A139)+1</f>
        <v>20</v>
      </c>
      <c r="B140" s="34" t="s">
        <v>170</v>
      </c>
      <c r="C140" s="33"/>
      <c r="D140" s="18"/>
      <c r="E140" s="32"/>
      <c r="F140" s="32"/>
    </row>
    <row r="141" spans="1:6" s="54" customFormat="1" x14ac:dyDescent="0.2">
      <c r="A141" s="51"/>
      <c r="B141" s="35" t="s">
        <v>171</v>
      </c>
      <c r="C141" s="41"/>
    </row>
    <row r="142" spans="1:6" s="54" customFormat="1" x14ac:dyDescent="0.2">
      <c r="A142" s="51"/>
      <c r="B142" s="35"/>
      <c r="C142" s="41">
        <v>2</v>
      </c>
      <c r="D142" s="18" t="s">
        <v>1</v>
      </c>
      <c r="E142" s="40"/>
      <c r="F142" s="32">
        <f>C142*E142</f>
        <v>0</v>
      </c>
    </row>
    <row r="143" spans="1:6" s="54" customFormat="1" x14ac:dyDescent="0.2">
      <c r="A143" s="52"/>
      <c r="B143" s="47"/>
      <c r="C143" s="42"/>
      <c r="D143" s="43"/>
      <c r="E143" s="44"/>
      <c r="F143" s="44"/>
    </row>
    <row r="144" spans="1:6" s="54" customFormat="1" x14ac:dyDescent="0.2">
      <c r="A144" s="50"/>
      <c r="B144" s="46"/>
      <c r="C144" s="29"/>
      <c r="D144" s="30"/>
      <c r="E144" s="31"/>
      <c r="F144" s="29"/>
    </row>
    <row r="145" spans="1:6" s="54" customFormat="1" x14ac:dyDescent="0.2">
      <c r="A145" s="51">
        <f>COUNT($A$7:A144)+1</f>
        <v>21</v>
      </c>
      <c r="B145" s="34" t="s">
        <v>172</v>
      </c>
      <c r="C145" s="33"/>
      <c r="D145" s="18"/>
      <c r="E145" s="32"/>
      <c r="F145" s="32"/>
    </row>
    <row r="146" spans="1:6" s="54" customFormat="1" x14ac:dyDescent="0.2">
      <c r="A146" s="51"/>
      <c r="B146" s="35" t="s">
        <v>173</v>
      </c>
      <c r="C146" s="41"/>
      <c r="D146" s="18"/>
      <c r="E146" s="32"/>
      <c r="F146" s="32"/>
    </row>
    <row r="147" spans="1:6" s="54" customFormat="1" x14ac:dyDescent="0.2">
      <c r="A147" s="72"/>
      <c r="B147" s="73"/>
      <c r="C147" s="70">
        <v>2</v>
      </c>
      <c r="D147" s="18" t="s">
        <v>1</v>
      </c>
      <c r="E147" s="40"/>
      <c r="F147" s="32">
        <f>C147*E147</f>
        <v>0</v>
      </c>
    </row>
    <row r="148" spans="1:6" s="54" customFormat="1" x14ac:dyDescent="0.2">
      <c r="A148" s="52"/>
      <c r="B148" s="47"/>
      <c r="C148" s="42"/>
      <c r="D148" s="43"/>
      <c r="E148" s="44"/>
      <c r="F148" s="44"/>
    </row>
    <row r="149" spans="1:6" s="54" customFormat="1" x14ac:dyDescent="0.2">
      <c r="A149" s="50"/>
      <c r="B149" s="46"/>
      <c r="C149" s="29"/>
      <c r="D149" s="30"/>
      <c r="E149" s="31"/>
      <c r="F149" s="29"/>
    </row>
    <row r="150" spans="1:6" s="54" customFormat="1" x14ac:dyDescent="0.2">
      <c r="A150" s="51">
        <f>COUNT($A$7:A149)+1</f>
        <v>22</v>
      </c>
      <c r="B150" s="34" t="s">
        <v>174</v>
      </c>
      <c r="C150" s="33"/>
      <c r="D150" s="18"/>
      <c r="E150" s="32"/>
      <c r="F150" s="32"/>
    </row>
    <row r="151" spans="1:6" s="54" customFormat="1" ht="19.350000000000001" customHeight="1" x14ac:dyDescent="0.2">
      <c r="A151" s="51"/>
      <c r="B151" s="35" t="s">
        <v>175</v>
      </c>
      <c r="C151" s="41"/>
      <c r="D151" s="18"/>
      <c r="E151" s="32"/>
      <c r="F151" s="32"/>
    </row>
    <row r="152" spans="1:6" s="54" customFormat="1" x14ac:dyDescent="0.2">
      <c r="A152" s="51"/>
      <c r="B152" s="35" t="s">
        <v>177</v>
      </c>
      <c r="C152" s="41">
        <v>2</v>
      </c>
      <c r="D152" s="18" t="s">
        <v>1</v>
      </c>
      <c r="E152" s="40"/>
      <c r="F152" s="32">
        <f t="shared" ref="F152:F156" si="21">C152*E152</f>
        <v>0</v>
      </c>
    </row>
    <row r="153" spans="1:6" s="54" customFormat="1" x14ac:dyDescent="0.2">
      <c r="A153" s="51"/>
      <c r="B153" s="35" t="s">
        <v>178</v>
      </c>
      <c r="C153" s="41">
        <v>6</v>
      </c>
      <c r="D153" s="18" t="s">
        <v>1</v>
      </c>
      <c r="E153" s="40"/>
      <c r="F153" s="32">
        <f t="shared" si="21"/>
        <v>0</v>
      </c>
    </row>
    <row r="154" spans="1:6" s="54" customFormat="1" x14ac:dyDescent="0.2">
      <c r="A154" s="51"/>
      <c r="B154" s="35" t="s">
        <v>179</v>
      </c>
      <c r="C154" s="41">
        <v>8</v>
      </c>
      <c r="D154" s="18" t="s">
        <v>1</v>
      </c>
      <c r="E154" s="40"/>
      <c r="F154" s="32">
        <f t="shared" si="21"/>
        <v>0</v>
      </c>
    </row>
    <row r="155" spans="1:6" s="54" customFormat="1" x14ac:dyDescent="0.2">
      <c r="A155" s="51"/>
      <c r="B155" s="35" t="s">
        <v>180</v>
      </c>
      <c r="C155" s="41">
        <v>2</v>
      </c>
      <c r="D155" s="18" t="s">
        <v>1</v>
      </c>
      <c r="E155" s="40"/>
      <c r="F155" s="32">
        <f t="shared" si="21"/>
        <v>0</v>
      </c>
    </row>
    <row r="156" spans="1:6" s="54" customFormat="1" x14ac:dyDescent="0.2">
      <c r="A156" s="51"/>
      <c r="B156" s="35" t="s">
        <v>142</v>
      </c>
      <c r="C156" s="41">
        <v>2</v>
      </c>
      <c r="D156" s="18" t="s">
        <v>1</v>
      </c>
      <c r="E156" s="40"/>
      <c r="F156" s="32">
        <f t="shared" si="21"/>
        <v>0</v>
      </c>
    </row>
    <row r="157" spans="1:6" s="54" customFormat="1" x14ac:dyDescent="0.2">
      <c r="A157" s="52"/>
      <c r="B157" s="47"/>
      <c r="C157" s="42"/>
      <c r="D157" s="43"/>
      <c r="E157" s="44"/>
      <c r="F157" s="44"/>
    </row>
    <row r="158" spans="1:6" s="54" customFormat="1" x14ac:dyDescent="0.2">
      <c r="A158" s="50"/>
      <c r="B158" s="46"/>
      <c r="C158" s="29"/>
      <c r="D158" s="30"/>
      <c r="E158" s="31"/>
      <c r="F158" s="29"/>
    </row>
    <row r="159" spans="1:6" s="54" customFormat="1" x14ac:dyDescent="0.2">
      <c r="A159" s="51">
        <f>COUNT($A$7:A156)+1</f>
        <v>23</v>
      </c>
      <c r="B159" s="34" t="s">
        <v>181</v>
      </c>
      <c r="C159" s="33"/>
      <c r="D159" s="18"/>
      <c r="E159" s="32"/>
      <c r="F159" s="32"/>
    </row>
    <row r="160" spans="1:6" s="54" customFormat="1" x14ac:dyDescent="0.2">
      <c r="A160" s="51"/>
      <c r="B160" s="35" t="s">
        <v>182</v>
      </c>
      <c r="C160" s="41"/>
      <c r="D160" s="18"/>
      <c r="E160" s="32"/>
      <c r="F160" s="32"/>
    </row>
    <row r="161" spans="1:6" s="54" customFormat="1" x14ac:dyDescent="0.2">
      <c r="A161" s="51"/>
      <c r="B161" s="35" t="s">
        <v>177</v>
      </c>
      <c r="C161" s="41">
        <v>2</v>
      </c>
      <c r="D161" s="18" t="s">
        <v>1</v>
      </c>
      <c r="E161" s="40"/>
      <c r="F161" s="32">
        <f t="shared" ref="F161:F165" si="22">C161*E161</f>
        <v>0</v>
      </c>
    </row>
    <row r="162" spans="1:6" s="54" customFormat="1" x14ac:dyDescent="0.2">
      <c r="A162" s="51"/>
      <c r="B162" s="35" t="s">
        <v>178</v>
      </c>
      <c r="C162" s="41">
        <v>2</v>
      </c>
      <c r="D162" s="18" t="s">
        <v>1</v>
      </c>
      <c r="E162" s="40"/>
      <c r="F162" s="32">
        <f t="shared" si="22"/>
        <v>0</v>
      </c>
    </row>
    <row r="163" spans="1:6" s="54" customFormat="1" x14ac:dyDescent="0.2">
      <c r="A163" s="51"/>
      <c r="B163" s="35" t="s">
        <v>179</v>
      </c>
      <c r="C163" s="41">
        <v>2</v>
      </c>
      <c r="D163" s="18" t="s">
        <v>1</v>
      </c>
      <c r="E163" s="40"/>
      <c r="F163" s="32">
        <f t="shared" si="22"/>
        <v>0</v>
      </c>
    </row>
    <row r="164" spans="1:6" s="54" customFormat="1" x14ac:dyDescent="0.2">
      <c r="A164" s="51"/>
      <c r="B164" s="35" t="s">
        <v>180</v>
      </c>
      <c r="C164" s="41">
        <v>2</v>
      </c>
      <c r="D164" s="18" t="s">
        <v>1</v>
      </c>
      <c r="E164" s="40"/>
      <c r="F164" s="32">
        <f t="shared" si="22"/>
        <v>0</v>
      </c>
    </row>
    <row r="165" spans="1:6" s="54" customFormat="1" x14ac:dyDescent="0.2">
      <c r="A165" s="51"/>
      <c r="B165" s="35" t="s">
        <v>142</v>
      </c>
      <c r="C165" s="41">
        <v>2</v>
      </c>
      <c r="D165" s="18" t="s">
        <v>1</v>
      </c>
      <c r="E165" s="40"/>
      <c r="F165" s="32">
        <f t="shared" si="22"/>
        <v>0</v>
      </c>
    </row>
    <row r="166" spans="1:6" s="54" customFormat="1" x14ac:dyDescent="0.2">
      <c r="A166" s="52"/>
      <c r="B166" s="47"/>
      <c r="C166" s="42"/>
      <c r="D166" s="43"/>
      <c r="E166" s="44"/>
      <c r="F166" s="44"/>
    </row>
    <row r="167" spans="1:6" s="54" customFormat="1" x14ac:dyDescent="0.2">
      <c r="A167" s="50"/>
      <c r="B167" s="46"/>
      <c r="C167" s="29"/>
      <c r="D167" s="30"/>
      <c r="E167" s="31"/>
      <c r="F167" s="29"/>
    </row>
    <row r="168" spans="1:6" s="54" customFormat="1" x14ac:dyDescent="0.2">
      <c r="A168" s="51">
        <f>COUNT($A$7:A167)+1</f>
        <v>24</v>
      </c>
      <c r="B168" s="34" t="s">
        <v>183</v>
      </c>
      <c r="C168" s="33"/>
      <c r="D168" s="18"/>
      <c r="E168" s="32"/>
      <c r="F168" s="32"/>
    </row>
    <row r="169" spans="1:6" s="54" customFormat="1" ht="38.25" x14ac:dyDescent="0.2">
      <c r="A169" s="51"/>
      <c r="B169" s="35" t="s">
        <v>184</v>
      </c>
      <c r="C169" s="41"/>
      <c r="D169" s="18"/>
      <c r="E169" s="32"/>
      <c r="F169" s="32"/>
    </row>
    <row r="170" spans="1:6" s="54" customFormat="1" ht="14.25" x14ac:dyDescent="0.2">
      <c r="A170" s="51"/>
      <c r="B170" s="35"/>
      <c r="C170" s="41">
        <v>2</v>
      </c>
      <c r="D170" s="18" t="s">
        <v>14</v>
      </c>
      <c r="E170" s="40"/>
      <c r="F170" s="32">
        <f>C170*E170</f>
        <v>0</v>
      </c>
    </row>
    <row r="171" spans="1:6" s="54" customFormat="1" x14ac:dyDescent="0.2">
      <c r="A171" s="52"/>
      <c r="B171" s="47"/>
      <c r="C171" s="42"/>
      <c r="D171" s="43"/>
      <c r="E171" s="44"/>
      <c r="F171" s="44"/>
    </row>
    <row r="172" spans="1:6" s="110" customFormat="1" x14ac:dyDescent="0.2">
      <c r="A172" s="50"/>
      <c r="B172" s="46"/>
      <c r="C172" s="29"/>
      <c r="D172" s="30"/>
      <c r="E172" s="31"/>
      <c r="F172" s="29"/>
    </row>
    <row r="173" spans="1:6" s="54" customFormat="1" x14ac:dyDescent="0.2">
      <c r="A173" s="51">
        <f>COUNT($A$7:A172)+1</f>
        <v>25</v>
      </c>
      <c r="B173" s="34" t="s">
        <v>185</v>
      </c>
      <c r="C173" s="33"/>
      <c r="D173" s="18"/>
      <c r="E173" s="32"/>
      <c r="F173" s="32"/>
    </row>
    <row r="174" spans="1:6" s="54" customFormat="1" ht="114.75" x14ac:dyDescent="0.2">
      <c r="A174" s="51"/>
      <c r="B174" s="35" t="s">
        <v>188</v>
      </c>
      <c r="C174" s="41"/>
      <c r="D174" s="18"/>
      <c r="E174" s="32"/>
      <c r="F174" s="32"/>
    </row>
    <row r="175" spans="1:6" s="54" customFormat="1" x14ac:dyDescent="0.2">
      <c r="A175" s="72"/>
      <c r="B175" s="73" t="s">
        <v>39</v>
      </c>
      <c r="C175" s="70"/>
      <c r="D175" s="70"/>
      <c r="E175" s="71"/>
      <c r="F175" s="71"/>
    </row>
    <row r="176" spans="1:6" s="110" customFormat="1" ht="14.25" x14ac:dyDescent="0.2">
      <c r="A176" s="51"/>
      <c r="B176" s="35" t="s">
        <v>94</v>
      </c>
      <c r="C176" s="41">
        <v>1</v>
      </c>
      <c r="D176" s="18" t="s">
        <v>14</v>
      </c>
      <c r="E176" s="40"/>
      <c r="F176" s="32">
        <f>C176*E176</f>
        <v>0</v>
      </c>
    </row>
    <row r="177" spans="1:6" s="110" customFormat="1" ht="14.25" x14ac:dyDescent="0.2">
      <c r="A177" s="51"/>
      <c r="B177" s="35" t="s">
        <v>189</v>
      </c>
      <c r="C177" s="41">
        <v>1</v>
      </c>
      <c r="D177" s="18" t="s">
        <v>14</v>
      </c>
      <c r="E177" s="40"/>
      <c r="F177" s="32">
        <f>C177*E177</f>
        <v>0</v>
      </c>
    </row>
    <row r="178" spans="1:6" s="110" customFormat="1" x14ac:dyDescent="0.2">
      <c r="A178" s="52"/>
      <c r="B178" s="47"/>
      <c r="C178" s="42"/>
      <c r="D178" s="43"/>
      <c r="E178" s="44"/>
      <c r="F178" s="44"/>
    </row>
    <row r="179" spans="1:6" s="54" customFormat="1" x14ac:dyDescent="0.2">
      <c r="A179" s="50"/>
      <c r="B179" s="46"/>
      <c r="C179" s="29"/>
      <c r="D179" s="30"/>
      <c r="E179" s="31"/>
      <c r="F179" s="29"/>
    </row>
    <row r="180" spans="1:6" s="54" customFormat="1" x14ac:dyDescent="0.2">
      <c r="A180" s="51">
        <f>COUNT($A$7:A176)+1</f>
        <v>26</v>
      </c>
      <c r="B180" s="34" t="s">
        <v>185</v>
      </c>
      <c r="C180" s="33"/>
      <c r="D180" s="18"/>
      <c r="E180" s="32"/>
      <c r="F180" s="32"/>
    </row>
    <row r="181" spans="1:6" s="54" customFormat="1" ht="114.75" x14ac:dyDescent="0.2">
      <c r="A181" s="51"/>
      <c r="B181" s="35" t="s">
        <v>190</v>
      </c>
      <c r="C181" s="41"/>
      <c r="D181" s="18"/>
      <c r="E181" s="32"/>
      <c r="F181" s="32"/>
    </row>
    <row r="182" spans="1:6" s="54" customFormat="1" x14ac:dyDescent="0.2">
      <c r="A182" s="111"/>
      <c r="B182" s="112" t="s">
        <v>39</v>
      </c>
      <c r="C182" s="99"/>
      <c r="D182" s="99"/>
      <c r="E182" s="101"/>
      <c r="F182" s="101"/>
    </row>
    <row r="183" spans="1:6" s="54" customFormat="1" ht="14.25" x14ac:dyDescent="0.2">
      <c r="A183" s="51"/>
      <c r="B183" s="35" t="s">
        <v>94</v>
      </c>
      <c r="C183" s="41">
        <v>0.5</v>
      </c>
      <c r="D183" s="18" t="s">
        <v>14</v>
      </c>
      <c r="E183" s="40"/>
      <c r="F183" s="32">
        <f>C183*E183</f>
        <v>0</v>
      </c>
    </row>
    <row r="184" spans="1:6" s="54" customFormat="1" ht="14.25" x14ac:dyDescent="0.2">
      <c r="A184" s="51"/>
      <c r="B184" s="35" t="s">
        <v>189</v>
      </c>
      <c r="C184" s="41">
        <v>0.5</v>
      </c>
      <c r="D184" s="18" t="s">
        <v>14</v>
      </c>
      <c r="E184" s="40"/>
      <c r="F184" s="32">
        <f>C184*E184</f>
        <v>0</v>
      </c>
    </row>
    <row r="185" spans="1:6" s="54" customFormat="1" x14ac:dyDescent="0.2">
      <c r="A185" s="52"/>
      <c r="B185" s="47"/>
      <c r="C185" s="42"/>
      <c r="D185" s="43"/>
      <c r="E185" s="44"/>
      <c r="F185" s="44"/>
    </row>
    <row r="186" spans="1:6" s="54" customFormat="1" x14ac:dyDescent="0.2">
      <c r="A186" s="50"/>
      <c r="B186" s="46"/>
      <c r="C186" s="29"/>
      <c r="D186" s="30"/>
      <c r="E186" s="31"/>
      <c r="F186" s="29"/>
    </row>
    <row r="187" spans="1:6" s="54" customFormat="1" x14ac:dyDescent="0.2">
      <c r="A187" s="51">
        <f>COUNT($A$7:A186)+1</f>
        <v>27</v>
      </c>
      <c r="B187" s="34" t="s">
        <v>17</v>
      </c>
      <c r="C187" s="33"/>
      <c r="D187" s="18"/>
      <c r="E187" s="32"/>
      <c r="F187" s="32"/>
    </row>
    <row r="188" spans="1:6" s="54" customFormat="1" ht="38.25" x14ac:dyDescent="0.2">
      <c r="A188" s="51"/>
      <c r="B188" s="35" t="s">
        <v>193</v>
      </c>
      <c r="C188" s="41"/>
      <c r="D188" s="18"/>
      <c r="E188" s="32"/>
      <c r="F188" s="32"/>
    </row>
    <row r="189" spans="1:6" s="54" customFormat="1" x14ac:dyDescent="0.2">
      <c r="B189" s="114"/>
      <c r="C189" s="70"/>
      <c r="D189" s="115">
        <v>0.1</v>
      </c>
      <c r="E189" s="71"/>
      <c r="F189" s="85">
        <f>SUM(F11:F185)*D189</f>
        <v>0</v>
      </c>
    </row>
    <row r="190" spans="1:6" s="54" customFormat="1" x14ac:dyDescent="0.2">
      <c r="A190" s="116"/>
      <c r="B190" s="117"/>
      <c r="C190" s="118"/>
      <c r="D190" s="119"/>
      <c r="E190" s="120"/>
      <c r="F190" s="120"/>
    </row>
    <row r="191" spans="1:6" s="54" customFormat="1" x14ac:dyDescent="0.2">
      <c r="A191" s="36"/>
      <c r="B191" s="48" t="s">
        <v>194</v>
      </c>
      <c r="C191" s="37"/>
      <c r="D191" s="38"/>
      <c r="E191" s="39" t="s">
        <v>13</v>
      </c>
      <c r="F191" s="39">
        <f>SUM(F11:F190)</f>
        <v>0</v>
      </c>
    </row>
  </sheetData>
  <sheetProtection algorithmName="SHA-512" hashValue="TmZOl57L7rqbtfM2pObo5s7O28YiOhhVm1J2SIfvMqDMEkZy1tl46PPVZlXrTLIFLrsKVwtOLStuztuOVfWPpQ==" saltValue="85P39mKIIOUDDkoCVUCZ1Q==" spinCount="100000" sheet="1" objects="1" scenarios="1"/>
  <pageMargins left="0.78740157480314965" right="0.27559055118110237" top="0.86614173228346458" bottom="0.74803149606299213" header="0.31496062992125984" footer="0.51181102362204722"/>
  <pageSetup paperSize="9" orientation="portrait" r:id="rId1"/>
  <headerFooter alignWithMargins="0">
    <oddHeader>&amp;LENERGETIKA LJUBLJANA d.o.o.&amp;RENLJ-SIR-373/25</oddHeader>
    <oddFooter>&amp;C&amp;"Arial,Navadno"&amp;P / &amp;N</oddFooter>
  </headerFooter>
  <rowBreaks count="6" manualBreakCount="6">
    <brk id="23" max="5" man="1"/>
    <brk id="55" max="5" man="1"/>
    <brk id="88" max="5" man="1"/>
    <brk id="113" max="5" man="1"/>
    <brk id="148" max="5" man="1"/>
    <brk id="178"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F147"/>
  <sheetViews>
    <sheetView zoomScaleNormal="100" zoomScaleSheetLayoutView="100" workbookViewId="0">
      <selection activeCell="E5" sqref="E5"/>
    </sheetView>
  </sheetViews>
  <sheetFormatPr defaultColWidth="9.140625" defaultRowHeight="12.75" x14ac:dyDescent="0.2"/>
  <cols>
    <col min="1" max="1" width="5.5703125" style="24" customWidth="1"/>
    <col min="2" max="2" width="50.5703125" style="49" customWidth="1"/>
    <col min="3" max="3" width="7.5703125" style="27" customWidth="1"/>
    <col min="4" max="4" width="4.5703125" style="28" customWidth="1"/>
    <col min="5" max="5" width="11.5703125" style="26" customWidth="1"/>
    <col min="6" max="6" width="12.5703125" style="27" customWidth="1"/>
    <col min="7" max="16384" width="9.140625" style="28"/>
  </cols>
  <sheetData>
    <row r="1" spans="1:6" x14ac:dyDescent="0.2">
      <c r="A1" s="23" t="s">
        <v>26</v>
      </c>
      <c r="B1" s="45" t="s">
        <v>5</v>
      </c>
      <c r="C1" s="24"/>
      <c r="D1" s="25"/>
    </row>
    <row r="2" spans="1:6" x14ac:dyDescent="0.2">
      <c r="A2" s="23" t="s">
        <v>196</v>
      </c>
      <c r="B2" s="45" t="s">
        <v>30</v>
      </c>
      <c r="C2" s="24"/>
      <c r="D2" s="25"/>
    </row>
    <row r="3" spans="1:6" x14ac:dyDescent="0.2">
      <c r="A3" s="23" t="s">
        <v>199</v>
      </c>
      <c r="B3" s="45" t="s">
        <v>200</v>
      </c>
      <c r="C3" s="24"/>
      <c r="D3" s="25"/>
    </row>
    <row r="4" spans="1:6" x14ac:dyDescent="0.2">
      <c r="A4" s="23"/>
      <c r="B4" s="45" t="s">
        <v>201</v>
      </c>
      <c r="C4" s="24"/>
      <c r="D4" s="25"/>
    </row>
    <row r="5" spans="1:6" ht="76.5" x14ac:dyDescent="0.2">
      <c r="A5" s="60" t="s">
        <v>0</v>
      </c>
      <c r="B5" s="61" t="s">
        <v>8</v>
      </c>
      <c r="C5" s="62" t="s">
        <v>6</v>
      </c>
      <c r="D5" s="62" t="s">
        <v>7</v>
      </c>
      <c r="E5" s="63" t="s">
        <v>10</v>
      </c>
      <c r="F5" s="63" t="s">
        <v>11</v>
      </c>
    </row>
    <row r="6" spans="1:6" s="54" customFormat="1" x14ac:dyDescent="0.2">
      <c r="A6" s="50"/>
      <c r="B6" s="46"/>
      <c r="C6" s="29"/>
      <c r="D6" s="30"/>
      <c r="E6" s="31"/>
      <c r="F6" s="29"/>
    </row>
    <row r="7" spans="1:6" s="54" customFormat="1" x14ac:dyDescent="0.2">
      <c r="A7" s="51">
        <f>COUNT($A$6:A6)+1</f>
        <v>1</v>
      </c>
      <c r="B7" s="34" t="s">
        <v>37</v>
      </c>
      <c r="C7" s="33"/>
      <c r="D7" s="18"/>
      <c r="E7" s="32"/>
      <c r="F7" s="32"/>
    </row>
    <row r="8" spans="1:6" s="54" customFormat="1" ht="312.2" customHeight="1" x14ac:dyDescent="0.2">
      <c r="A8" s="51"/>
      <c r="B8" s="53" t="s">
        <v>59</v>
      </c>
      <c r="C8" s="33"/>
      <c r="D8" s="18"/>
      <c r="E8" s="32"/>
      <c r="F8" s="32"/>
    </row>
    <row r="9" spans="1:6" s="54" customFormat="1" x14ac:dyDescent="0.2">
      <c r="A9" s="72"/>
      <c r="B9" s="69" t="s">
        <v>60</v>
      </c>
      <c r="C9" s="70"/>
      <c r="D9" s="70"/>
      <c r="E9" s="121"/>
      <c r="F9" s="121"/>
    </row>
    <row r="10" spans="1:6" s="54" customFormat="1" x14ac:dyDescent="0.2">
      <c r="A10" s="72"/>
      <c r="B10" s="69" t="s">
        <v>39</v>
      </c>
      <c r="C10" s="70"/>
      <c r="D10" s="70"/>
      <c r="E10" s="121"/>
      <c r="F10" s="121"/>
    </row>
    <row r="11" spans="1:6" s="54" customFormat="1" ht="14.25" x14ac:dyDescent="0.2">
      <c r="A11" s="51"/>
      <c r="B11" s="35" t="s">
        <v>64</v>
      </c>
      <c r="C11" s="41">
        <v>8</v>
      </c>
      <c r="D11" s="18" t="s">
        <v>9</v>
      </c>
      <c r="E11" s="40"/>
      <c r="F11" s="32">
        <f t="shared" ref="F11:F12" si="0">C11*E11</f>
        <v>0</v>
      </c>
    </row>
    <row r="12" spans="1:6" s="54" customFormat="1" ht="14.25" x14ac:dyDescent="0.2">
      <c r="A12" s="51"/>
      <c r="B12" s="35" t="s">
        <v>65</v>
      </c>
      <c r="C12" s="41">
        <v>96</v>
      </c>
      <c r="D12" s="18" t="s">
        <v>9</v>
      </c>
      <c r="E12" s="40"/>
      <c r="F12" s="32">
        <f t="shared" si="0"/>
        <v>0</v>
      </c>
    </row>
    <row r="13" spans="1:6" s="54" customFormat="1" x14ac:dyDescent="0.2">
      <c r="A13" s="52"/>
      <c r="B13" s="47"/>
      <c r="C13" s="42"/>
      <c r="D13" s="43"/>
      <c r="E13" s="44"/>
      <c r="F13" s="44"/>
    </row>
    <row r="14" spans="1:6" s="54" customFormat="1" x14ac:dyDescent="0.2">
      <c r="A14" s="50"/>
      <c r="B14" s="46"/>
      <c r="C14" s="29"/>
      <c r="D14" s="30"/>
      <c r="E14" s="31"/>
      <c r="F14" s="29"/>
    </row>
    <row r="15" spans="1:6" s="54" customFormat="1" x14ac:dyDescent="0.2">
      <c r="A15" s="51">
        <f>COUNT($A$6:A14)+1</f>
        <v>2</v>
      </c>
      <c r="B15" s="34" t="s">
        <v>66</v>
      </c>
      <c r="C15" s="33"/>
      <c r="D15" s="18"/>
      <c r="E15" s="32"/>
      <c r="F15" s="32"/>
    </row>
    <row r="16" spans="1:6" s="54" customFormat="1" ht="63.75" x14ac:dyDescent="0.2">
      <c r="A16" s="51"/>
      <c r="B16" s="53" t="s">
        <v>43</v>
      </c>
      <c r="C16" s="33"/>
      <c r="D16" s="18"/>
      <c r="E16" s="32"/>
      <c r="F16" s="32"/>
    </row>
    <row r="17" spans="1:6" s="54" customFormat="1" x14ac:dyDescent="0.2">
      <c r="A17" s="72"/>
      <c r="B17" s="69" t="s">
        <v>60</v>
      </c>
      <c r="C17" s="70"/>
      <c r="D17" s="70"/>
      <c r="E17" s="71"/>
      <c r="F17" s="71"/>
    </row>
    <row r="18" spans="1:6" s="54" customFormat="1" x14ac:dyDescent="0.2">
      <c r="A18" s="72"/>
      <c r="B18" s="73" t="s">
        <v>41</v>
      </c>
      <c r="C18" s="70"/>
      <c r="D18" s="70"/>
      <c r="E18" s="71"/>
      <c r="F18" s="71"/>
    </row>
    <row r="19" spans="1:6" s="54" customFormat="1" x14ac:dyDescent="0.2">
      <c r="A19" s="72"/>
      <c r="B19" s="69" t="s">
        <v>39</v>
      </c>
      <c r="C19" s="70"/>
      <c r="D19" s="70"/>
      <c r="E19" s="71"/>
      <c r="F19" s="71"/>
    </row>
    <row r="20" spans="1:6" s="54" customFormat="1" ht="14.25" x14ac:dyDescent="0.2">
      <c r="A20" s="51"/>
      <c r="B20" s="35" t="s">
        <v>69</v>
      </c>
      <c r="C20" s="41">
        <v>2</v>
      </c>
      <c r="D20" s="18" t="s">
        <v>1</v>
      </c>
      <c r="E20" s="40"/>
      <c r="F20" s="32">
        <f t="shared" ref="F20" si="1">C20*E20</f>
        <v>0</v>
      </c>
    </row>
    <row r="21" spans="1:6" s="54" customFormat="1" ht="14.25" x14ac:dyDescent="0.2">
      <c r="A21" s="51"/>
      <c r="B21" s="35" t="s">
        <v>70</v>
      </c>
      <c r="C21" s="41">
        <v>14</v>
      </c>
      <c r="D21" s="18" t="s">
        <v>1</v>
      </c>
      <c r="E21" s="40"/>
      <c r="F21" s="32">
        <f t="shared" ref="F21" si="2">C21*E21</f>
        <v>0</v>
      </c>
    </row>
    <row r="22" spans="1:6" s="54" customFormat="1" x14ac:dyDescent="0.2">
      <c r="A22" s="52"/>
      <c r="B22" s="47"/>
      <c r="C22" s="42"/>
      <c r="D22" s="43"/>
      <c r="E22" s="44"/>
      <c r="F22" s="44"/>
    </row>
    <row r="23" spans="1:6" s="54" customFormat="1" x14ac:dyDescent="0.2">
      <c r="A23" s="50"/>
      <c r="B23" s="46"/>
      <c r="C23" s="29"/>
      <c r="D23" s="30"/>
      <c r="E23" s="31"/>
      <c r="F23" s="29"/>
    </row>
    <row r="24" spans="1:6" s="54" customFormat="1" x14ac:dyDescent="0.2">
      <c r="A24" s="51">
        <f>COUNT($A$6:A23)+1</f>
        <v>3</v>
      </c>
      <c r="B24" s="34" t="s">
        <v>46</v>
      </c>
      <c r="C24" s="33"/>
      <c r="D24" s="18"/>
      <c r="E24" s="32"/>
      <c r="F24" s="32"/>
    </row>
    <row r="25" spans="1:6" s="54" customFormat="1" ht="63.75" x14ac:dyDescent="0.2">
      <c r="A25" s="51"/>
      <c r="B25" s="53" t="s">
        <v>72</v>
      </c>
      <c r="C25" s="33"/>
      <c r="D25" s="18"/>
      <c r="E25" s="32"/>
      <c r="F25" s="32"/>
    </row>
    <row r="26" spans="1:6" s="54" customFormat="1" x14ac:dyDescent="0.2">
      <c r="A26" s="68"/>
      <c r="B26" s="69" t="s">
        <v>60</v>
      </c>
      <c r="C26" s="70"/>
      <c r="D26" s="70"/>
      <c r="E26" s="71"/>
      <c r="F26" s="71"/>
    </row>
    <row r="27" spans="1:6" s="54" customFormat="1" x14ac:dyDescent="0.2">
      <c r="A27" s="72"/>
      <c r="B27" s="73" t="s">
        <v>41</v>
      </c>
      <c r="C27" s="70"/>
      <c r="D27" s="70"/>
      <c r="E27" s="71"/>
      <c r="F27" s="71"/>
    </row>
    <row r="28" spans="1:6" s="54" customFormat="1" x14ac:dyDescent="0.2">
      <c r="A28" s="74"/>
      <c r="B28" s="69" t="s">
        <v>39</v>
      </c>
      <c r="C28" s="70"/>
      <c r="D28" s="70"/>
      <c r="E28" s="71"/>
      <c r="F28" s="71"/>
    </row>
    <row r="29" spans="1:6" s="54" customFormat="1" x14ac:dyDescent="0.2">
      <c r="A29" s="51"/>
      <c r="B29" s="35" t="s">
        <v>202</v>
      </c>
      <c r="C29" s="41">
        <v>2</v>
      </c>
      <c r="D29" s="18" t="s">
        <v>1</v>
      </c>
      <c r="E29" s="40"/>
      <c r="F29" s="32">
        <f t="shared" ref="F29" si="3">C29*E29</f>
        <v>0</v>
      </c>
    </row>
    <row r="30" spans="1:6" s="54" customFormat="1" x14ac:dyDescent="0.2">
      <c r="A30" s="52"/>
      <c r="B30" s="47"/>
      <c r="C30" s="42"/>
      <c r="D30" s="43"/>
      <c r="E30" s="44"/>
      <c r="F30" s="44"/>
    </row>
    <row r="31" spans="1:6" s="54" customFormat="1" x14ac:dyDescent="0.2">
      <c r="A31" s="50"/>
      <c r="B31" s="46"/>
      <c r="C31" s="29"/>
      <c r="D31" s="30"/>
      <c r="E31" s="31"/>
      <c r="F31" s="29"/>
    </row>
    <row r="32" spans="1:6" s="54" customFormat="1" x14ac:dyDescent="0.2">
      <c r="A32" s="51">
        <f>COUNT($A$6:A31)+1</f>
        <v>4</v>
      </c>
      <c r="B32" s="34" t="s">
        <v>52</v>
      </c>
      <c r="C32" s="33"/>
      <c r="D32" s="18"/>
      <c r="E32" s="32"/>
      <c r="F32" s="32"/>
    </row>
    <row r="33" spans="1:6" s="54" customFormat="1" ht="51" x14ac:dyDescent="0.2">
      <c r="A33" s="51"/>
      <c r="B33" s="53" t="s">
        <v>77</v>
      </c>
      <c r="C33" s="33"/>
      <c r="D33" s="18"/>
      <c r="E33" s="32"/>
      <c r="F33" s="32"/>
    </row>
    <row r="34" spans="1:6" s="54" customFormat="1" x14ac:dyDescent="0.2">
      <c r="A34" s="74"/>
      <c r="B34" s="69" t="s">
        <v>39</v>
      </c>
      <c r="C34" s="70"/>
      <c r="D34" s="70"/>
      <c r="E34" s="71"/>
      <c r="F34" s="71"/>
    </row>
    <row r="35" spans="1:6" s="54" customFormat="1" x14ac:dyDescent="0.2">
      <c r="A35" s="51"/>
      <c r="B35" s="35" t="s">
        <v>76</v>
      </c>
      <c r="C35" s="41">
        <v>2</v>
      </c>
      <c r="D35" s="18" t="s">
        <v>1</v>
      </c>
      <c r="E35" s="40"/>
      <c r="F35" s="32">
        <f t="shared" ref="F35" si="4">C35*E35</f>
        <v>0</v>
      </c>
    </row>
    <row r="36" spans="1:6" s="54" customFormat="1" x14ac:dyDescent="0.2">
      <c r="A36" s="52"/>
      <c r="B36" s="47"/>
      <c r="C36" s="42"/>
      <c r="D36" s="43"/>
      <c r="E36" s="44"/>
      <c r="F36" s="44"/>
    </row>
    <row r="37" spans="1:6" s="54" customFormat="1" x14ac:dyDescent="0.2">
      <c r="A37" s="50"/>
      <c r="B37" s="46"/>
      <c r="C37" s="29"/>
      <c r="D37" s="30"/>
      <c r="E37" s="31"/>
      <c r="F37" s="29"/>
    </row>
    <row r="38" spans="1:6" s="54" customFormat="1" x14ac:dyDescent="0.2">
      <c r="A38" s="51">
        <f>COUNT($A$6:A37)+1</f>
        <v>5</v>
      </c>
      <c r="B38" s="34" t="s">
        <v>54</v>
      </c>
      <c r="C38" s="33"/>
      <c r="D38" s="18"/>
      <c r="E38" s="32"/>
      <c r="F38" s="32"/>
    </row>
    <row r="39" spans="1:6" s="54" customFormat="1" ht="51" x14ac:dyDescent="0.2">
      <c r="A39" s="51"/>
      <c r="B39" s="53" t="s">
        <v>79</v>
      </c>
      <c r="C39" s="33"/>
      <c r="D39" s="18"/>
      <c r="E39" s="32"/>
      <c r="F39" s="32"/>
    </row>
    <row r="40" spans="1:6" s="54" customFormat="1" x14ac:dyDescent="0.2">
      <c r="A40" s="74"/>
      <c r="B40" s="69" t="s">
        <v>39</v>
      </c>
      <c r="C40" s="70"/>
      <c r="D40" s="70"/>
      <c r="E40" s="71"/>
      <c r="F40" s="71"/>
    </row>
    <row r="41" spans="1:6" s="54" customFormat="1" x14ac:dyDescent="0.2">
      <c r="A41" s="51"/>
      <c r="B41" s="35" t="s">
        <v>82</v>
      </c>
      <c r="C41" s="41">
        <v>2</v>
      </c>
      <c r="D41" s="18" t="s">
        <v>1</v>
      </c>
      <c r="E41" s="40"/>
      <c r="F41" s="32">
        <f t="shared" ref="F41" si="5">C41*E41</f>
        <v>0</v>
      </c>
    </row>
    <row r="42" spans="1:6" s="54" customFormat="1" x14ac:dyDescent="0.2">
      <c r="A42" s="52"/>
      <c r="B42" s="47"/>
      <c r="C42" s="42"/>
      <c r="D42" s="43"/>
      <c r="E42" s="44"/>
      <c r="F42" s="44"/>
    </row>
    <row r="43" spans="1:6" s="54" customFormat="1" x14ac:dyDescent="0.2">
      <c r="A43" s="50"/>
      <c r="B43" s="46"/>
      <c r="C43" s="29"/>
      <c r="D43" s="30"/>
      <c r="E43" s="31"/>
      <c r="F43" s="29"/>
    </row>
    <row r="44" spans="1:6" s="54" customFormat="1" x14ac:dyDescent="0.2">
      <c r="A44" s="51">
        <f>COUNT($A$6:A43)+1</f>
        <v>6</v>
      </c>
      <c r="B44" s="34" t="s">
        <v>57</v>
      </c>
      <c r="C44" s="33"/>
      <c r="D44" s="18"/>
      <c r="E44" s="32"/>
      <c r="F44" s="32"/>
    </row>
    <row r="45" spans="1:6" s="54" customFormat="1" ht="76.5" x14ac:dyDescent="0.2">
      <c r="A45" s="51"/>
      <c r="B45" s="53" t="s">
        <v>83</v>
      </c>
      <c r="C45" s="33"/>
      <c r="D45" s="18"/>
      <c r="E45" s="32"/>
      <c r="F45" s="32"/>
    </row>
    <row r="46" spans="1:6" s="54" customFormat="1" x14ac:dyDescent="0.2">
      <c r="A46" s="74"/>
      <c r="B46" s="69" t="s">
        <v>39</v>
      </c>
      <c r="C46" s="70"/>
      <c r="D46" s="70"/>
      <c r="E46" s="71"/>
      <c r="F46" s="71"/>
    </row>
    <row r="47" spans="1:6" s="54" customFormat="1" x14ac:dyDescent="0.2">
      <c r="A47" s="51"/>
      <c r="B47" s="35" t="s">
        <v>78</v>
      </c>
      <c r="C47" s="41">
        <v>10</v>
      </c>
      <c r="D47" s="18" t="s">
        <v>1</v>
      </c>
      <c r="E47" s="40"/>
      <c r="F47" s="32">
        <f t="shared" ref="F47:F48" si="6">C47*E47</f>
        <v>0</v>
      </c>
    </row>
    <row r="48" spans="1:6" s="54" customFormat="1" x14ac:dyDescent="0.2">
      <c r="A48" s="51"/>
      <c r="B48" s="35" t="s">
        <v>76</v>
      </c>
      <c r="C48" s="41">
        <v>40</v>
      </c>
      <c r="D48" s="18" t="s">
        <v>1</v>
      </c>
      <c r="E48" s="40"/>
      <c r="F48" s="32">
        <f t="shared" si="6"/>
        <v>0</v>
      </c>
    </row>
    <row r="49" spans="1:6" s="54" customFormat="1" x14ac:dyDescent="0.2">
      <c r="A49" s="52"/>
      <c r="B49" s="47"/>
      <c r="C49" s="42"/>
      <c r="D49" s="43"/>
      <c r="E49" s="44"/>
      <c r="F49" s="44"/>
    </row>
    <row r="50" spans="1:6" s="54" customFormat="1" x14ac:dyDescent="0.2">
      <c r="A50" s="50"/>
      <c r="B50" s="46"/>
      <c r="C50" s="29"/>
      <c r="D50" s="30"/>
      <c r="E50" s="31"/>
      <c r="F50" s="29"/>
    </row>
    <row r="51" spans="1:6" s="54" customFormat="1" x14ac:dyDescent="0.2">
      <c r="A51" s="51">
        <f>COUNT($A$6:A50)+1</f>
        <v>7</v>
      </c>
      <c r="B51" s="34" t="s">
        <v>209</v>
      </c>
      <c r="C51" s="33"/>
      <c r="D51" s="18"/>
      <c r="E51" s="32"/>
      <c r="F51" s="32"/>
    </row>
    <row r="52" spans="1:6" s="54" customFormat="1" ht="76.5" x14ac:dyDescent="0.2">
      <c r="A52" s="51"/>
      <c r="B52" s="53" t="s">
        <v>210</v>
      </c>
      <c r="C52" s="33"/>
      <c r="D52" s="18"/>
      <c r="E52" s="32"/>
      <c r="F52" s="32"/>
    </row>
    <row r="53" spans="1:6" s="54" customFormat="1" x14ac:dyDescent="0.2">
      <c r="A53" s="74"/>
      <c r="B53" s="69" t="s">
        <v>39</v>
      </c>
      <c r="C53" s="70"/>
      <c r="D53" s="70"/>
      <c r="E53" s="71"/>
      <c r="F53" s="71"/>
    </row>
    <row r="54" spans="1:6" s="54" customFormat="1" x14ac:dyDescent="0.2">
      <c r="A54" s="51"/>
      <c r="B54" s="35" t="s">
        <v>211</v>
      </c>
      <c r="C54" s="41">
        <v>2</v>
      </c>
      <c r="D54" s="18" t="s">
        <v>1</v>
      </c>
      <c r="E54" s="40"/>
      <c r="F54" s="32">
        <f t="shared" ref="F54" si="7">C54*E54</f>
        <v>0</v>
      </c>
    </row>
    <row r="55" spans="1:6" s="54" customFormat="1" x14ac:dyDescent="0.2">
      <c r="A55" s="52"/>
      <c r="B55" s="47"/>
      <c r="C55" s="42"/>
      <c r="D55" s="43"/>
      <c r="E55" s="44"/>
      <c r="F55" s="44"/>
    </row>
    <row r="56" spans="1:6" s="54" customFormat="1" x14ac:dyDescent="0.2">
      <c r="A56" s="50"/>
      <c r="B56" s="46"/>
      <c r="C56" s="29"/>
      <c r="D56" s="30"/>
      <c r="E56" s="31"/>
      <c r="F56" s="29"/>
    </row>
    <row r="57" spans="1:6" s="54" customFormat="1" x14ac:dyDescent="0.2">
      <c r="A57" s="51">
        <f>COUNT($A$6:A56)+1</f>
        <v>8</v>
      </c>
      <c r="B57" s="34" t="s">
        <v>84</v>
      </c>
      <c r="C57" s="33"/>
      <c r="D57" s="18"/>
      <c r="E57" s="32"/>
      <c r="F57" s="32"/>
    </row>
    <row r="58" spans="1:6" s="54" customFormat="1" ht="38.25" x14ac:dyDescent="0.2">
      <c r="A58" s="51"/>
      <c r="B58" s="53" t="s">
        <v>85</v>
      </c>
      <c r="C58" s="33"/>
      <c r="D58" s="18"/>
      <c r="E58" s="32"/>
      <c r="F58" s="32"/>
    </row>
    <row r="59" spans="1:6" s="54" customFormat="1" x14ac:dyDescent="0.2">
      <c r="A59" s="74"/>
      <c r="B59" s="69" t="s">
        <v>39</v>
      </c>
      <c r="C59" s="70"/>
      <c r="D59" s="70"/>
      <c r="E59" s="71"/>
      <c r="F59" s="71"/>
    </row>
    <row r="60" spans="1:6" s="54" customFormat="1" ht="14.25" x14ac:dyDescent="0.2">
      <c r="A60" s="51"/>
      <c r="B60" s="35" t="s">
        <v>86</v>
      </c>
      <c r="C60" s="41">
        <v>80</v>
      </c>
      <c r="D60" s="18" t="s">
        <v>14</v>
      </c>
      <c r="E60" s="40"/>
      <c r="F60" s="32">
        <f>C60*E60</f>
        <v>0</v>
      </c>
    </row>
    <row r="61" spans="1:6" s="54" customFormat="1" x14ac:dyDescent="0.2">
      <c r="A61" s="52"/>
      <c r="B61" s="47"/>
      <c r="C61" s="42"/>
      <c r="D61" s="43"/>
      <c r="E61" s="44"/>
      <c r="F61" s="44"/>
    </row>
    <row r="62" spans="1:6" s="76" customFormat="1" x14ac:dyDescent="0.2">
      <c r="A62" s="50"/>
      <c r="B62" s="46"/>
      <c r="C62" s="29"/>
      <c r="D62" s="30"/>
      <c r="E62" s="31"/>
      <c r="F62" s="29"/>
    </row>
    <row r="63" spans="1:6" s="54" customFormat="1" x14ac:dyDescent="0.2">
      <c r="A63" s="51">
        <f>COUNT($A$5:A62)+1</f>
        <v>9</v>
      </c>
      <c r="B63" s="34" t="s">
        <v>88</v>
      </c>
      <c r="C63" s="33"/>
      <c r="D63" s="18"/>
      <c r="E63" s="32"/>
      <c r="F63" s="32"/>
    </row>
    <row r="64" spans="1:6" s="54" customFormat="1" ht="25.5" x14ac:dyDescent="0.2">
      <c r="A64" s="51"/>
      <c r="B64" s="53" t="s">
        <v>89</v>
      </c>
      <c r="C64" s="33"/>
      <c r="D64" s="18"/>
      <c r="E64" s="32"/>
      <c r="F64" s="32"/>
    </row>
    <row r="65" spans="1:6" s="54" customFormat="1" x14ac:dyDescent="0.2">
      <c r="A65" s="51"/>
      <c r="B65" s="35" t="s">
        <v>51</v>
      </c>
      <c r="C65" s="41">
        <v>1</v>
      </c>
      <c r="D65" s="18" t="s">
        <v>1</v>
      </c>
      <c r="E65" s="40"/>
      <c r="F65" s="32">
        <f>C65*E65</f>
        <v>0</v>
      </c>
    </row>
    <row r="66" spans="1:6" s="54" customFormat="1" x14ac:dyDescent="0.2">
      <c r="A66" s="52"/>
      <c r="B66" s="47"/>
      <c r="C66" s="42"/>
      <c r="D66" s="43"/>
      <c r="E66" s="44"/>
      <c r="F66" s="44"/>
    </row>
    <row r="67" spans="1:6" s="54" customFormat="1" x14ac:dyDescent="0.2">
      <c r="A67" s="50"/>
      <c r="B67" s="46"/>
      <c r="C67" s="29"/>
      <c r="D67" s="30"/>
      <c r="E67" s="31"/>
      <c r="F67" s="29"/>
    </row>
    <row r="68" spans="1:6" s="54" customFormat="1" x14ac:dyDescent="0.2">
      <c r="A68" s="51">
        <f>COUNT($A$6:A67)+1</f>
        <v>10</v>
      </c>
      <c r="B68" s="34" t="s">
        <v>90</v>
      </c>
      <c r="C68" s="33"/>
      <c r="D68" s="18"/>
      <c r="E68" s="32"/>
      <c r="F68" s="32"/>
    </row>
    <row r="69" spans="1:6" s="54" customFormat="1" ht="76.5" x14ac:dyDescent="0.2">
      <c r="A69" s="51"/>
      <c r="B69" s="53" t="s">
        <v>91</v>
      </c>
      <c r="C69" s="33"/>
      <c r="D69" s="18"/>
      <c r="E69" s="32"/>
      <c r="F69" s="32"/>
    </row>
    <row r="70" spans="1:6" s="54" customFormat="1" x14ac:dyDescent="0.2">
      <c r="A70" s="51"/>
      <c r="B70" s="35"/>
      <c r="C70" s="41">
        <v>1</v>
      </c>
      <c r="D70" s="18" t="s">
        <v>1</v>
      </c>
      <c r="E70" s="40"/>
      <c r="F70" s="32">
        <f>C70*E70</f>
        <v>0</v>
      </c>
    </row>
    <row r="71" spans="1:6" s="54" customFormat="1" x14ac:dyDescent="0.2">
      <c r="A71" s="52"/>
      <c r="B71" s="47"/>
      <c r="C71" s="42"/>
      <c r="D71" s="43"/>
      <c r="E71" s="44"/>
      <c r="F71" s="44"/>
    </row>
    <row r="72" spans="1:6" s="54" customFormat="1" x14ac:dyDescent="0.2">
      <c r="A72" s="50"/>
      <c r="B72" s="46"/>
      <c r="C72" s="29"/>
      <c r="D72" s="30"/>
      <c r="E72" s="31"/>
      <c r="F72" s="29"/>
    </row>
    <row r="73" spans="1:6" s="54" customFormat="1" x14ac:dyDescent="0.2">
      <c r="A73" s="51">
        <f>COUNT($A$5:A72)+1</f>
        <v>11</v>
      </c>
      <c r="B73" s="34" t="s">
        <v>92</v>
      </c>
      <c r="C73" s="33"/>
      <c r="D73" s="18"/>
      <c r="E73" s="32"/>
      <c r="F73" s="32"/>
    </row>
    <row r="74" spans="1:6" s="54" customFormat="1" ht="51" x14ac:dyDescent="0.2">
      <c r="A74" s="51"/>
      <c r="B74" s="53" t="s">
        <v>262</v>
      </c>
      <c r="C74" s="33"/>
      <c r="D74" s="18"/>
      <c r="E74" s="32"/>
      <c r="F74" s="32"/>
    </row>
    <row r="75" spans="1:6" s="54" customFormat="1" ht="14.25" x14ac:dyDescent="0.2">
      <c r="A75" s="51"/>
      <c r="B75" s="35" t="s">
        <v>93</v>
      </c>
      <c r="C75" s="41">
        <v>54</v>
      </c>
      <c r="D75" s="18" t="s">
        <v>14</v>
      </c>
      <c r="E75" s="40"/>
      <c r="F75" s="32">
        <f t="shared" ref="F75" si="8">C75*E75</f>
        <v>0</v>
      </c>
    </row>
    <row r="76" spans="1:6" s="54" customFormat="1" ht="14.25" x14ac:dyDescent="0.2">
      <c r="A76" s="51"/>
      <c r="B76" s="35" t="s">
        <v>95</v>
      </c>
      <c r="C76" s="41">
        <v>68</v>
      </c>
      <c r="D76" s="18" t="s">
        <v>14</v>
      </c>
      <c r="E76" s="40"/>
      <c r="F76" s="32">
        <f>C76*E76</f>
        <v>0</v>
      </c>
    </row>
    <row r="77" spans="1:6" s="54" customFormat="1" x14ac:dyDescent="0.2">
      <c r="A77" s="52"/>
      <c r="B77" s="47"/>
      <c r="C77" s="42"/>
      <c r="D77" s="43"/>
      <c r="E77" s="44"/>
      <c r="F77" s="44"/>
    </row>
    <row r="78" spans="1:6" s="54" customFormat="1" x14ac:dyDescent="0.2">
      <c r="A78" s="50"/>
      <c r="B78" s="46"/>
      <c r="C78" s="29"/>
      <c r="D78" s="30"/>
      <c r="E78" s="31"/>
      <c r="F78" s="29"/>
    </row>
    <row r="79" spans="1:6" s="54" customFormat="1" x14ac:dyDescent="0.2">
      <c r="A79" s="51">
        <f>COUNT($A$5:A78)+1</f>
        <v>12</v>
      </c>
      <c r="B79" s="34" t="s">
        <v>96</v>
      </c>
      <c r="C79" s="33"/>
      <c r="D79" s="18"/>
      <c r="E79" s="32"/>
      <c r="F79" s="32"/>
    </row>
    <row r="80" spans="1:6" s="54" customFormat="1" ht="38.25" x14ac:dyDescent="0.2">
      <c r="A80" s="51"/>
      <c r="B80" s="53" t="s">
        <v>97</v>
      </c>
      <c r="C80" s="33"/>
      <c r="D80" s="18"/>
      <c r="E80" s="32"/>
      <c r="F80" s="32"/>
    </row>
    <row r="81" spans="1:6" s="54" customFormat="1" ht="14.25" x14ac:dyDescent="0.2">
      <c r="A81" s="51"/>
      <c r="B81" s="35"/>
      <c r="C81" s="41">
        <v>5</v>
      </c>
      <c r="D81" s="18" t="s">
        <v>14</v>
      </c>
      <c r="E81" s="40"/>
      <c r="F81" s="32">
        <f>C81*E81</f>
        <v>0</v>
      </c>
    </row>
    <row r="82" spans="1:6" s="54" customFormat="1" x14ac:dyDescent="0.2">
      <c r="A82" s="52"/>
      <c r="B82" s="47"/>
      <c r="C82" s="42"/>
      <c r="D82" s="43"/>
      <c r="E82" s="44"/>
      <c r="F82" s="44"/>
    </row>
    <row r="83" spans="1:6" s="54" customFormat="1" x14ac:dyDescent="0.2">
      <c r="A83" s="50"/>
      <c r="B83" s="46"/>
      <c r="C83" s="29"/>
      <c r="D83" s="30"/>
      <c r="E83" s="31"/>
      <c r="F83" s="29"/>
    </row>
    <row r="84" spans="1:6" s="54" customFormat="1" x14ac:dyDescent="0.2">
      <c r="A84" s="51">
        <f>COUNT($A$5:A83)+1</f>
        <v>13</v>
      </c>
      <c r="B84" s="34" t="s">
        <v>98</v>
      </c>
      <c r="C84" s="33"/>
      <c r="D84" s="18"/>
      <c r="E84" s="32"/>
      <c r="F84" s="32"/>
    </row>
    <row r="85" spans="1:6" s="54" customFormat="1" ht="51" x14ac:dyDescent="0.2">
      <c r="A85" s="51"/>
      <c r="B85" s="53" t="s">
        <v>205</v>
      </c>
      <c r="C85" s="33"/>
      <c r="D85" s="18"/>
      <c r="E85" s="32"/>
      <c r="F85" s="32"/>
    </row>
    <row r="86" spans="1:6" s="54" customFormat="1" x14ac:dyDescent="0.2">
      <c r="A86" s="51"/>
      <c r="B86" s="35" t="s">
        <v>203</v>
      </c>
      <c r="C86" s="41">
        <v>4</v>
      </c>
      <c r="D86" s="18" t="s">
        <v>16</v>
      </c>
      <c r="E86" s="40"/>
      <c r="F86" s="32">
        <f>C86*E86</f>
        <v>0</v>
      </c>
    </row>
    <row r="87" spans="1:6" s="54" customFormat="1" x14ac:dyDescent="0.2">
      <c r="A87" s="51"/>
      <c r="B87" s="35" t="s">
        <v>163</v>
      </c>
      <c r="C87" s="41">
        <v>60</v>
      </c>
      <c r="D87" s="18" t="s">
        <v>16</v>
      </c>
      <c r="E87" s="40"/>
      <c r="F87" s="32">
        <f>C87*E87</f>
        <v>0</v>
      </c>
    </row>
    <row r="88" spans="1:6" s="54" customFormat="1" x14ac:dyDescent="0.2">
      <c r="A88" s="52"/>
      <c r="B88" s="47"/>
      <c r="C88" s="42"/>
      <c r="D88" s="43"/>
      <c r="E88" s="44"/>
      <c r="F88" s="44"/>
    </row>
    <row r="89" spans="1:6" s="54" customFormat="1" x14ac:dyDescent="0.2">
      <c r="A89" s="50"/>
      <c r="B89" s="46"/>
      <c r="C89" s="29"/>
      <c r="D89" s="30"/>
      <c r="E89" s="31"/>
      <c r="F89" s="29"/>
    </row>
    <row r="90" spans="1:6" s="54" customFormat="1" x14ac:dyDescent="0.2">
      <c r="A90" s="51">
        <f>COUNT($A$5:A88)+1</f>
        <v>14</v>
      </c>
      <c r="B90" s="34" t="s">
        <v>107</v>
      </c>
      <c r="C90" s="33"/>
      <c r="D90" s="18"/>
      <c r="E90" s="32"/>
      <c r="F90" s="32"/>
    </row>
    <row r="91" spans="1:6" s="54" customFormat="1" ht="204" x14ac:dyDescent="0.2">
      <c r="A91" s="51"/>
      <c r="B91" s="35" t="s">
        <v>108</v>
      </c>
      <c r="C91" s="41"/>
      <c r="D91" s="18"/>
      <c r="E91" s="32"/>
      <c r="F91" s="32"/>
    </row>
    <row r="92" spans="1:6" s="54" customFormat="1" x14ac:dyDescent="0.2">
      <c r="A92" s="55"/>
      <c r="B92" s="80" t="s">
        <v>104</v>
      </c>
      <c r="C92" s="57"/>
      <c r="D92" s="58"/>
      <c r="E92" s="59"/>
      <c r="F92" s="59"/>
    </row>
    <row r="93" spans="1:6" s="54" customFormat="1" x14ac:dyDescent="0.2">
      <c r="A93" s="55"/>
      <c r="B93" s="80"/>
      <c r="C93" s="57"/>
      <c r="D93" s="58"/>
      <c r="E93" s="59"/>
      <c r="F93" s="59"/>
    </row>
    <row r="94" spans="1:6" s="54" customFormat="1" x14ac:dyDescent="0.2">
      <c r="A94" s="51"/>
      <c r="B94" s="35" t="s">
        <v>110</v>
      </c>
      <c r="C94" s="41">
        <v>1</v>
      </c>
      <c r="D94" s="18" t="s">
        <v>1</v>
      </c>
      <c r="E94" s="40"/>
      <c r="F94" s="32">
        <f t="shared" ref="F94" si="9">C94*E94</f>
        <v>0</v>
      </c>
    </row>
    <row r="95" spans="1:6" s="54" customFormat="1" x14ac:dyDescent="0.2">
      <c r="A95" s="52"/>
      <c r="B95" s="47"/>
      <c r="C95" s="42"/>
      <c r="D95" s="43"/>
      <c r="E95" s="44"/>
      <c r="F95" s="44"/>
    </row>
    <row r="96" spans="1:6" s="54" customFormat="1" x14ac:dyDescent="0.2">
      <c r="A96" s="50"/>
      <c r="B96" s="46"/>
      <c r="C96" s="29"/>
      <c r="D96" s="30"/>
      <c r="E96" s="31"/>
      <c r="F96" s="29"/>
    </row>
    <row r="97" spans="1:6" s="54" customFormat="1" x14ac:dyDescent="0.2">
      <c r="A97" s="51">
        <f>COUNT($A$5:A95)+1</f>
        <v>15</v>
      </c>
      <c r="B97" s="34" t="s">
        <v>115</v>
      </c>
      <c r="C97" s="33"/>
      <c r="D97" s="18"/>
      <c r="E97" s="32"/>
      <c r="F97" s="32"/>
    </row>
    <row r="98" spans="1:6" s="54" customFormat="1" ht="178.5" x14ac:dyDescent="0.2">
      <c r="A98" s="51"/>
      <c r="B98" s="35" t="s">
        <v>116</v>
      </c>
      <c r="C98" s="41"/>
      <c r="D98" s="18"/>
      <c r="E98" s="32"/>
      <c r="F98" s="32"/>
    </row>
    <row r="99" spans="1:6" s="54" customFormat="1" x14ac:dyDescent="0.2">
      <c r="A99" s="81"/>
      <c r="B99" s="82" t="s">
        <v>104</v>
      </c>
      <c r="C99" s="83"/>
      <c r="D99" s="84"/>
      <c r="E99" s="85"/>
      <c r="F99" s="85"/>
    </row>
    <row r="100" spans="1:6" s="54" customFormat="1" x14ac:dyDescent="0.2">
      <c r="A100" s="51"/>
      <c r="B100" s="35" t="s">
        <v>118</v>
      </c>
      <c r="C100" s="41">
        <v>1</v>
      </c>
      <c r="D100" s="18" t="s">
        <v>1</v>
      </c>
      <c r="E100" s="40"/>
      <c r="F100" s="32">
        <f t="shared" ref="F100" si="10">C100*E100</f>
        <v>0</v>
      </c>
    </row>
    <row r="101" spans="1:6" s="54" customFormat="1" x14ac:dyDescent="0.2">
      <c r="A101" s="52"/>
      <c r="B101" s="47"/>
      <c r="C101" s="42"/>
      <c r="D101" s="43"/>
      <c r="E101" s="44"/>
      <c r="F101" s="44"/>
    </row>
    <row r="102" spans="1:6" s="54" customFormat="1" x14ac:dyDescent="0.2">
      <c r="A102" s="50"/>
      <c r="B102" s="46"/>
      <c r="C102" s="29"/>
      <c r="D102" s="30"/>
      <c r="E102" s="31"/>
      <c r="F102" s="29"/>
    </row>
    <row r="103" spans="1:6" s="54" customFormat="1" x14ac:dyDescent="0.2">
      <c r="A103" s="51">
        <f>COUNT($A$6:A102)+1</f>
        <v>16</v>
      </c>
      <c r="B103" s="34" t="s">
        <v>123</v>
      </c>
      <c r="C103" s="33"/>
      <c r="D103" s="18"/>
      <c r="E103" s="32"/>
      <c r="F103" s="32"/>
    </row>
    <row r="104" spans="1:6" s="54" customFormat="1" ht="51" x14ac:dyDescent="0.2">
      <c r="A104" s="51"/>
      <c r="B104" s="35" t="s">
        <v>124</v>
      </c>
      <c r="C104" s="41"/>
      <c r="D104" s="18"/>
      <c r="E104" s="32"/>
      <c r="F104" s="32"/>
    </row>
    <row r="105" spans="1:6" s="54" customFormat="1" x14ac:dyDescent="0.2">
      <c r="A105" s="72"/>
      <c r="B105" s="88" t="s">
        <v>125</v>
      </c>
      <c r="C105" s="89"/>
      <c r="D105" s="90"/>
      <c r="E105" s="85"/>
      <c r="F105" s="91"/>
    </row>
    <row r="106" spans="1:6" s="54" customFormat="1" x14ac:dyDescent="0.2">
      <c r="A106" s="51"/>
      <c r="B106" s="35" t="s">
        <v>204</v>
      </c>
      <c r="C106" s="41">
        <v>2</v>
      </c>
      <c r="D106" s="18" t="s">
        <v>1</v>
      </c>
      <c r="E106" s="40"/>
      <c r="F106" s="32">
        <f>C106*E106</f>
        <v>0</v>
      </c>
    </row>
    <row r="107" spans="1:6" s="54" customFormat="1" x14ac:dyDescent="0.2">
      <c r="A107" s="52"/>
      <c r="B107" s="47"/>
      <c r="C107" s="42"/>
      <c r="D107" s="43"/>
      <c r="E107" s="44"/>
      <c r="F107" s="44"/>
    </row>
    <row r="108" spans="1:6" s="54" customFormat="1" x14ac:dyDescent="0.2">
      <c r="A108" s="50"/>
      <c r="B108" s="46"/>
      <c r="C108" s="29"/>
      <c r="D108" s="30"/>
      <c r="E108" s="31"/>
      <c r="F108" s="29"/>
    </row>
    <row r="109" spans="1:6" s="54" customFormat="1" x14ac:dyDescent="0.2">
      <c r="A109" s="51">
        <f>COUNT($A$6:A108)+1</f>
        <v>17</v>
      </c>
      <c r="B109" s="34" t="s">
        <v>170</v>
      </c>
      <c r="C109" s="33"/>
      <c r="D109" s="18"/>
      <c r="E109" s="32"/>
      <c r="F109" s="32"/>
    </row>
    <row r="110" spans="1:6" s="54" customFormat="1" x14ac:dyDescent="0.2">
      <c r="A110" s="51"/>
      <c r="B110" s="35" t="s">
        <v>171</v>
      </c>
      <c r="C110" s="41"/>
    </row>
    <row r="111" spans="1:6" s="54" customFormat="1" x14ac:dyDescent="0.2">
      <c r="A111" s="51"/>
      <c r="B111" s="35"/>
      <c r="C111" s="41">
        <v>1</v>
      </c>
      <c r="D111" s="18" t="s">
        <v>1</v>
      </c>
      <c r="E111" s="40"/>
      <c r="F111" s="32">
        <f>C111*E111</f>
        <v>0</v>
      </c>
    </row>
    <row r="112" spans="1:6" s="54" customFormat="1" x14ac:dyDescent="0.2">
      <c r="A112" s="52"/>
      <c r="B112" s="47"/>
      <c r="C112" s="42"/>
      <c r="D112" s="43"/>
      <c r="E112" s="44"/>
      <c r="F112" s="44"/>
    </row>
    <row r="113" spans="1:6" s="54" customFormat="1" x14ac:dyDescent="0.2">
      <c r="A113" s="50"/>
      <c r="B113" s="46"/>
      <c r="C113" s="29"/>
      <c r="D113" s="30"/>
      <c r="E113" s="31"/>
      <c r="F113" s="29"/>
    </row>
    <row r="114" spans="1:6" s="54" customFormat="1" x14ac:dyDescent="0.2">
      <c r="A114" s="51">
        <f>COUNT($A$6:A113)+1</f>
        <v>18</v>
      </c>
      <c r="B114" s="34" t="s">
        <v>172</v>
      </c>
      <c r="C114" s="33"/>
      <c r="D114" s="18"/>
      <c r="E114" s="32"/>
      <c r="F114" s="32"/>
    </row>
    <row r="115" spans="1:6" s="54" customFormat="1" x14ac:dyDescent="0.2">
      <c r="A115" s="51"/>
      <c r="B115" s="35" t="s">
        <v>173</v>
      </c>
      <c r="C115" s="41"/>
      <c r="D115" s="18"/>
      <c r="E115" s="32"/>
      <c r="F115" s="32"/>
    </row>
    <row r="116" spans="1:6" s="54" customFormat="1" x14ac:dyDescent="0.2">
      <c r="A116" s="72"/>
      <c r="B116" s="73"/>
      <c r="C116" s="70">
        <v>1</v>
      </c>
      <c r="D116" s="18" t="s">
        <v>1</v>
      </c>
      <c r="E116" s="40"/>
      <c r="F116" s="32">
        <f>C116*E116</f>
        <v>0</v>
      </c>
    </row>
    <row r="117" spans="1:6" s="54" customFormat="1" x14ac:dyDescent="0.2">
      <c r="A117" s="52"/>
      <c r="B117" s="47"/>
      <c r="C117" s="42"/>
      <c r="D117" s="43"/>
      <c r="E117" s="44"/>
      <c r="F117" s="44"/>
    </row>
    <row r="118" spans="1:6" s="54" customFormat="1" x14ac:dyDescent="0.2">
      <c r="A118" s="50"/>
      <c r="B118" s="46"/>
      <c r="C118" s="29"/>
      <c r="D118" s="30"/>
      <c r="E118" s="31"/>
      <c r="F118" s="29"/>
    </row>
    <row r="119" spans="1:6" s="54" customFormat="1" x14ac:dyDescent="0.2">
      <c r="A119" s="51">
        <f>COUNT($A$6:A118)+1</f>
        <v>19</v>
      </c>
      <c r="B119" s="34" t="s">
        <v>174</v>
      </c>
      <c r="C119" s="33"/>
      <c r="D119" s="18"/>
      <c r="E119" s="32"/>
      <c r="F119" s="32"/>
    </row>
    <row r="120" spans="1:6" s="54" customFormat="1" ht="25.5" x14ac:dyDescent="0.2">
      <c r="A120" s="51"/>
      <c r="B120" s="35" t="s">
        <v>175</v>
      </c>
      <c r="C120" s="41"/>
      <c r="D120" s="18"/>
      <c r="E120" s="32"/>
      <c r="F120" s="32"/>
    </row>
    <row r="121" spans="1:6" s="54" customFormat="1" x14ac:dyDescent="0.2">
      <c r="A121" s="51"/>
      <c r="B121" s="35" t="s">
        <v>141</v>
      </c>
      <c r="C121" s="41">
        <v>2</v>
      </c>
      <c r="D121" s="18" t="s">
        <v>1</v>
      </c>
      <c r="E121" s="40"/>
      <c r="F121" s="32">
        <f t="shared" ref="F121:F122" si="11">C121*E121</f>
        <v>0</v>
      </c>
    </row>
    <row r="122" spans="1:6" s="54" customFormat="1" x14ac:dyDescent="0.2">
      <c r="A122" s="51"/>
      <c r="B122" s="35" t="s">
        <v>142</v>
      </c>
      <c r="C122" s="41">
        <v>20</v>
      </c>
      <c r="D122" s="18" t="s">
        <v>1</v>
      </c>
      <c r="E122" s="40"/>
      <c r="F122" s="32">
        <f t="shared" si="11"/>
        <v>0</v>
      </c>
    </row>
    <row r="123" spans="1:6" s="54" customFormat="1" x14ac:dyDescent="0.2">
      <c r="A123" s="52"/>
      <c r="B123" s="47"/>
      <c r="C123" s="42"/>
      <c r="D123" s="43"/>
      <c r="E123" s="44"/>
      <c r="F123" s="44"/>
    </row>
    <row r="124" spans="1:6" s="54" customFormat="1" x14ac:dyDescent="0.2">
      <c r="A124" s="50"/>
      <c r="B124" s="46"/>
      <c r="C124" s="29"/>
      <c r="D124" s="30"/>
      <c r="E124" s="31"/>
      <c r="F124" s="29"/>
    </row>
    <row r="125" spans="1:6" s="54" customFormat="1" x14ac:dyDescent="0.2">
      <c r="A125" s="51">
        <f>COUNT($A$6:A122)+1</f>
        <v>20</v>
      </c>
      <c r="B125" s="34" t="s">
        <v>181</v>
      </c>
      <c r="C125" s="33"/>
      <c r="D125" s="18"/>
      <c r="E125" s="32"/>
      <c r="F125" s="32"/>
    </row>
    <row r="126" spans="1:6" s="54" customFormat="1" x14ac:dyDescent="0.2">
      <c r="A126" s="51"/>
      <c r="B126" s="35" t="s">
        <v>182</v>
      </c>
      <c r="C126" s="41"/>
      <c r="D126" s="18"/>
      <c r="E126" s="32"/>
      <c r="F126" s="32"/>
    </row>
    <row r="127" spans="1:6" s="54" customFormat="1" x14ac:dyDescent="0.2">
      <c r="A127" s="51"/>
      <c r="B127" s="35" t="s">
        <v>141</v>
      </c>
      <c r="C127" s="41">
        <v>2</v>
      </c>
      <c r="D127" s="18" t="s">
        <v>1</v>
      </c>
      <c r="E127" s="40"/>
      <c r="F127" s="32">
        <f>C127*E127</f>
        <v>0</v>
      </c>
    </row>
    <row r="128" spans="1:6" s="54" customFormat="1" x14ac:dyDescent="0.2">
      <c r="A128" s="51"/>
      <c r="B128" s="35" t="s">
        <v>142</v>
      </c>
      <c r="C128" s="41">
        <v>6</v>
      </c>
      <c r="D128" s="18" t="s">
        <v>1</v>
      </c>
      <c r="E128" s="40"/>
      <c r="F128" s="32">
        <f t="shared" ref="F128" si="12">C128*E128</f>
        <v>0</v>
      </c>
    </row>
    <row r="129" spans="1:6" s="54" customFormat="1" x14ac:dyDescent="0.2">
      <c r="A129" s="52"/>
      <c r="B129" s="47"/>
      <c r="C129" s="42"/>
      <c r="D129" s="43"/>
      <c r="E129" s="44"/>
      <c r="F129" s="44"/>
    </row>
    <row r="130" spans="1:6" s="54" customFormat="1" x14ac:dyDescent="0.2">
      <c r="A130" s="50"/>
      <c r="B130" s="46"/>
      <c r="C130" s="29"/>
      <c r="D130" s="30"/>
      <c r="E130" s="31"/>
      <c r="F130" s="29"/>
    </row>
    <row r="131" spans="1:6" s="54" customFormat="1" x14ac:dyDescent="0.2">
      <c r="A131" s="51">
        <f>COUNT($A$6:A130)+1</f>
        <v>21</v>
      </c>
      <c r="B131" s="34" t="s">
        <v>183</v>
      </c>
      <c r="C131" s="33"/>
      <c r="D131" s="18"/>
      <c r="E131" s="32"/>
      <c r="F131" s="32"/>
    </row>
    <row r="132" spans="1:6" s="54" customFormat="1" ht="38.25" x14ac:dyDescent="0.2">
      <c r="A132" s="51"/>
      <c r="B132" s="35" t="s">
        <v>184</v>
      </c>
      <c r="C132" s="41"/>
      <c r="D132" s="18"/>
      <c r="E132" s="32"/>
      <c r="F132" s="32"/>
    </row>
    <row r="133" spans="1:6" s="54" customFormat="1" ht="14.25" x14ac:dyDescent="0.2">
      <c r="A133" s="51"/>
      <c r="B133" s="35"/>
      <c r="C133" s="41">
        <v>5</v>
      </c>
      <c r="D133" s="18" t="s">
        <v>14</v>
      </c>
      <c r="E133" s="40"/>
      <c r="F133" s="32">
        <f>C133*E133</f>
        <v>0</v>
      </c>
    </row>
    <row r="134" spans="1:6" s="54" customFormat="1" x14ac:dyDescent="0.2">
      <c r="A134" s="52"/>
      <c r="B134" s="47"/>
      <c r="C134" s="42"/>
      <c r="D134" s="43"/>
      <c r="E134" s="44"/>
      <c r="F134" s="44"/>
    </row>
    <row r="135" spans="1:6" s="110" customFormat="1" x14ac:dyDescent="0.2">
      <c r="A135" s="50"/>
      <c r="B135" s="46"/>
      <c r="C135" s="29"/>
      <c r="D135" s="30"/>
      <c r="E135" s="31"/>
      <c r="F135" s="29"/>
    </row>
    <row r="136" spans="1:6" s="54" customFormat="1" x14ac:dyDescent="0.2">
      <c r="A136" s="51">
        <f>COUNT($A$6:A135)+1</f>
        <v>22</v>
      </c>
      <c r="B136" s="34" t="s">
        <v>185</v>
      </c>
      <c r="C136" s="33"/>
      <c r="D136" s="18"/>
      <c r="E136" s="32"/>
      <c r="F136" s="32"/>
    </row>
    <row r="137" spans="1:6" s="54" customFormat="1" ht="114.75" x14ac:dyDescent="0.2">
      <c r="A137" s="51"/>
      <c r="B137" s="35" t="s">
        <v>188</v>
      </c>
      <c r="C137" s="41"/>
      <c r="D137" s="18"/>
      <c r="E137" s="32"/>
      <c r="F137" s="32"/>
    </row>
    <row r="138" spans="1:6" s="54" customFormat="1" x14ac:dyDescent="0.2">
      <c r="A138" s="72"/>
      <c r="B138" s="73" t="s">
        <v>39</v>
      </c>
      <c r="C138" s="70"/>
      <c r="D138" s="70"/>
      <c r="E138" s="71"/>
      <c r="F138" s="71"/>
    </row>
    <row r="139" spans="1:6" s="110" customFormat="1" ht="14.25" x14ac:dyDescent="0.2">
      <c r="A139" s="51"/>
      <c r="B139" s="35" t="s">
        <v>93</v>
      </c>
      <c r="C139" s="41">
        <v>3</v>
      </c>
      <c r="D139" s="18" t="s">
        <v>14</v>
      </c>
      <c r="E139" s="40"/>
      <c r="F139" s="32">
        <f>C139*E139</f>
        <v>0</v>
      </c>
    </row>
    <row r="140" spans="1:6" s="110" customFormat="1" ht="14.25" x14ac:dyDescent="0.2">
      <c r="A140" s="51"/>
      <c r="B140" s="35" t="s">
        <v>189</v>
      </c>
      <c r="C140" s="41">
        <v>4</v>
      </c>
      <c r="D140" s="18" t="s">
        <v>14</v>
      </c>
      <c r="E140" s="40"/>
      <c r="F140" s="32">
        <f>C140*E140</f>
        <v>0</v>
      </c>
    </row>
    <row r="141" spans="1:6" s="110" customFormat="1" x14ac:dyDescent="0.2">
      <c r="A141" s="52"/>
      <c r="B141" s="47"/>
      <c r="C141" s="42"/>
      <c r="D141" s="43"/>
      <c r="E141" s="44"/>
      <c r="F141" s="44"/>
    </row>
    <row r="142" spans="1:6" s="54" customFormat="1" x14ac:dyDescent="0.2">
      <c r="A142" s="50"/>
      <c r="B142" s="46"/>
      <c r="C142" s="29"/>
      <c r="D142" s="30"/>
      <c r="E142" s="31"/>
      <c r="F142" s="29"/>
    </row>
    <row r="143" spans="1:6" s="54" customFormat="1" x14ac:dyDescent="0.2">
      <c r="A143" s="51">
        <f>COUNT($A$6:A142)+1</f>
        <v>23</v>
      </c>
      <c r="B143" s="34" t="s">
        <v>17</v>
      </c>
      <c r="C143" s="33"/>
      <c r="D143" s="18"/>
      <c r="E143" s="32"/>
      <c r="F143" s="32"/>
    </row>
    <row r="144" spans="1:6" s="54" customFormat="1" ht="38.25" x14ac:dyDescent="0.2">
      <c r="A144" s="51"/>
      <c r="B144" s="35" t="s">
        <v>193</v>
      </c>
      <c r="C144" s="41"/>
      <c r="D144" s="18"/>
      <c r="E144" s="32"/>
      <c r="F144" s="32"/>
    </row>
    <row r="145" spans="1:6" s="54" customFormat="1" x14ac:dyDescent="0.2">
      <c r="B145" s="114"/>
      <c r="C145" s="70"/>
      <c r="D145" s="115">
        <v>0.1</v>
      </c>
      <c r="E145" s="71"/>
      <c r="F145" s="85">
        <f>SUM(F11:F141)*D145</f>
        <v>0</v>
      </c>
    </row>
    <row r="146" spans="1:6" s="54" customFormat="1" x14ac:dyDescent="0.2">
      <c r="A146" s="116"/>
      <c r="B146" s="117"/>
      <c r="C146" s="118"/>
      <c r="D146" s="119"/>
      <c r="E146" s="120"/>
      <c r="F146" s="120"/>
    </row>
    <row r="147" spans="1:6" s="54" customFormat="1" x14ac:dyDescent="0.2">
      <c r="A147" s="36"/>
      <c r="B147" s="48" t="s">
        <v>194</v>
      </c>
      <c r="C147" s="37"/>
      <c r="D147" s="38"/>
      <c r="E147" s="39" t="s">
        <v>13</v>
      </c>
      <c r="F147" s="39">
        <f>SUM(F11:F146)</f>
        <v>0</v>
      </c>
    </row>
  </sheetData>
  <sheetProtection algorithmName="SHA-512" hashValue="RKt4NbCUgtaneLmJCC9/kJXfjfC4PeDvXLnO/fSYET2T4RfS6U6CKoDx7Rpsp4KkHCIy6ibCNHOpQUlPYitoLw==" saltValue="sfRcgYSdRylTw+f9bApF3w==" spinCount="100000" sheet="1" objects="1" scenarios="1"/>
  <pageMargins left="0.78740157480314965" right="0.27559055118110237" top="0.86614173228346458" bottom="0.74803149606299213" header="0.31496062992125984" footer="0.51181102362204722"/>
  <pageSetup paperSize="9" orientation="portrait" r:id="rId1"/>
  <headerFooter alignWithMargins="0">
    <oddHeader>&amp;LENERGETIKA LJUBLJANA d.o.o.&amp;RENLJ-SIR-373/25</oddHeader>
    <oddFooter>&amp;C&amp;"Arial,Navadno"&amp;P / &amp;N</oddFooter>
  </headerFooter>
  <rowBreaks count="5" manualBreakCount="5">
    <brk id="22" max="5" man="1"/>
    <brk id="49" max="5" man="1"/>
    <brk id="82" max="5" man="1"/>
    <brk id="101" max="5" man="1"/>
    <brk id="134"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F62"/>
  <sheetViews>
    <sheetView zoomScaleNormal="100" zoomScaleSheetLayoutView="100" workbookViewId="0">
      <selection activeCell="E9" sqref="E9"/>
    </sheetView>
  </sheetViews>
  <sheetFormatPr defaultColWidth="9.140625" defaultRowHeight="12.75" x14ac:dyDescent="0.2"/>
  <cols>
    <col min="1" max="1" width="5.5703125" style="24" customWidth="1"/>
    <col min="2" max="2" width="50.5703125" style="49" customWidth="1"/>
    <col min="3" max="3" width="7.5703125" style="27" customWidth="1"/>
    <col min="4" max="4" width="4.5703125" style="28" customWidth="1"/>
    <col min="5" max="5" width="11.5703125" style="26" customWidth="1"/>
    <col min="6" max="6" width="12.5703125" style="27" customWidth="1"/>
    <col min="7" max="16384" width="9.140625" style="28"/>
  </cols>
  <sheetData>
    <row r="1" spans="1:6" x14ac:dyDescent="0.2">
      <c r="A1" s="23" t="s">
        <v>26</v>
      </c>
      <c r="B1" s="45" t="s">
        <v>5</v>
      </c>
      <c r="C1" s="24"/>
      <c r="D1" s="25"/>
    </row>
    <row r="2" spans="1:6" x14ac:dyDescent="0.2">
      <c r="A2" s="23" t="s">
        <v>196</v>
      </c>
      <c r="B2" s="45" t="s">
        <v>30</v>
      </c>
      <c r="C2" s="24"/>
      <c r="D2" s="25"/>
    </row>
    <row r="3" spans="1:6" x14ac:dyDescent="0.2">
      <c r="A3" s="23" t="s">
        <v>264</v>
      </c>
      <c r="B3" s="45" t="s">
        <v>265</v>
      </c>
      <c r="C3" s="24"/>
      <c r="D3" s="25"/>
    </row>
    <row r="4" spans="1:6" x14ac:dyDescent="0.2">
      <c r="A4" s="23"/>
      <c r="B4" s="45"/>
      <c r="C4" s="24"/>
      <c r="D4" s="25"/>
    </row>
    <row r="5" spans="1:6" ht="76.5" x14ac:dyDescent="0.2">
      <c r="A5" s="60" t="s">
        <v>0</v>
      </c>
      <c r="B5" s="61" t="s">
        <v>8</v>
      </c>
      <c r="C5" s="62" t="s">
        <v>6</v>
      </c>
      <c r="D5" s="62" t="s">
        <v>7</v>
      </c>
      <c r="E5" s="63" t="s">
        <v>10</v>
      </c>
      <c r="F5" s="63" t="s">
        <v>11</v>
      </c>
    </row>
    <row r="6" spans="1:6" x14ac:dyDescent="0.2">
      <c r="A6" s="50">
        <v>1</v>
      </c>
      <c r="B6" s="46"/>
      <c r="C6" s="29"/>
      <c r="D6" s="30"/>
      <c r="E6" s="31"/>
      <c r="F6" s="29"/>
    </row>
    <row r="7" spans="1:6" s="54" customFormat="1" x14ac:dyDescent="0.2">
      <c r="A7" s="51">
        <f>COUNT(A6+1)</f>
        <v>1</v>
      </c>
      <c r="B7" s="34" t="s">
        <v>37</v>
      </c>
      <c r="C7" s="33"/>
      <c r="D7" s="18"/>
      <c r="E7" s="32"/>
      <c r="F7" s="32"/>
    </row>
    <row r="8" spans="1:6" s="54" customFormat="1" ht="331.5" x14ac:dyDescent="0.2">
      <c r="A8" s="51"/>
      <c r="B8" s="53" t="s">
        <v>195</v>
      </c>
      <c r="C8" s="33"/>
      <c r="D8" s="18"/>
      <c r="E8" s="32"/>
      <c r="F8" s="32"/>
    </row>
    <row r="9" spans="1:6" s="54" customFormat="1" x14ac:dyDescent="0.2">
      <c r="A9" s="51"/>
      <c r="B9" s="53"/>
      <c r="C9" s="33"/>
      <c r="D9" s="18"/>
      <c r="E9" s="32"/>
      <c r="F9" s="32"/>
    </row>
    <row r="10" spans="1:6" s="54" customFormat="1" ht="14.25" x14ac:dyDescent="0.2">
      <c r="A10" s="51"/>
      <c r="B10" s="35" t="s">
        <v>38</v>
      </c>
      <c r="C10" s="41">
        <v>9</v>
      </c>
      <c r="D10" s="18" t="s">
        <v>9</v>
      </c>
      <c r="E10" s="40"/>
      <c r="F10" s="32">
        <f t="shared" ref="F10" si="0">C10*E10</f>
        <v>0</v>
      </c>
    </row>
    <row r="11" spans="1:6" s="54" customFormat="1" x14ac:dyDescent="0.2">
      <c r="A11" s="52"/>
      <c r="B11" s="47"/>
      <c r="C11" s="42"/>
      <c r="D11" s="43"/>
      <c r="E11" s="44"/>
      <c r="F11" s="44"/>
    </row>
    <row r="12" spans="1:6" s="54" customFormat="1" x14ac:dyDescent="0.2">
      <c r="A12" s="50"/>
      <c r="B12" s="46"/>
      <c r="C12" s="29"/>
      <c r="D12" s="30"/>
      <c r="E12" s="31"/>
      <c r="F12" s="29"/>
    </row>
    <row r="13" spans="1:6" s="54" customFormat="1" x14ac:dyDescent="0.2">
      <c r="A13" s="51">
        <f>COUNT($A$7:A11)+1</f>
        <v>2</v>
      </c>
      <c r="B13" s="34" t="s">
        <v>42</v>
      </c>
      <c r="C13" s="33"/>
      <c r="D13" s="18"/>
      <c r="E13" s="32"/>
      <c r="F13" s="32"/>
    </row>
    <row r="14" spans="1:6" s="54" customFormat="1" ht="63.75" x14ac:dyDescent="0.2">
      <c r="A14" s="51"/>
      <c r="B14" s="53" t="s">
        <v>43</v>
      </c>
      <c r="C14" s="33"/>
      <c r="D14" s="18"/>
      <c r="E14" s="32"/>
      <c r="F14" s="32"/>
    </row>
    <row r="15" spans="1:6" s="54" customFormat="1" x14ac:dyDescent="0.2">
      <c r="A15" s="68"/>
      <c r="B15" s="69" t="s">
        <v>40</v>
      </c>
      <c r="C15" s="70"/>
      <c r="D15" s="70"/>
      <c r="E15" s="71"/>
      <c r="F15" s="71"/>
    </row>
    <row r="16" spans="1:6" s="54" customFormat="1" x14ac:dyDescent="0.2">
      <c r="A16" s="72"/>
      <c r="B16" s="73" t="s">
        <v>41</v>
      </c>
      <c r="C16" s="70"/>
      <c r="D16" s="70"/>
      <c r="E16" s="71"/>
      <c r="F16" s="71"/>
    </row>
    <row r="17" spans="1:6" s="54" customFormat="1" x14ac:dyDescent="0.2">
      <c r="A17" s="74"/>
      <c r="B17" s="69" t="s">
        <v>39</v>
      </c>
      <c r="C17" s="70"/>
      <c r="D17" s="70"/>
      <c r="E17" s="71"/>
      <c r="F17" s="71"/>
    </row>
    <row r="18" spans="1:6" s="54" customFormat="1" ht="14.25" x14ac:dyDescent="0.2">
      <c r="A18" s="51"/>
      <c r="B18" s="35" t="s">
        <v>44</v>
      </c>
      <c r="C18" s="41">
        <v>8</v>
      </c>
      <c r="D18" s="18" t="s">
        <v>1</v>
      </c>
      <c r="E18" s="40"/>
      <c r="F18" s="32">
        <f t="shared" ref="F18" si="1">C18*E18</f>
        <v>0</v>
      </c>
    </row>
    <row r="19" spans="1:6" s="54" customFormat="1" x14ac:dyDescent="0.2">
      <c r="A19" s="52"/>
      <c r="B19" s="47"/>
      <c r="C19" s="42"/>
      <c r="D19" s="43"/>
      <c r="E19" s="44"/>
      <c r="F19" s="44"/>
    </row>
    <row r="20" spans="1:6" s="54" customFormat="1" x14ac:dyDescent="0.2">
      <c r="A20" s="50"/>
      <c r="B20" s="46"/>
      <c r="C20" s="29"/>
      <c r="D20" s="30"/>
      <c r="E20" s="31"/>
      <c r="F20" s="29"/>
    </row>
    <row r="21" spans="1:6" s="54" customFormat="1" x14ac:dyDescent="0.2">
      <c r="A21" s="51">
        <f>COUNT($A$7:A20)+1</f>
        <v>3</v>
      </c>
      <c r="B21" s="34" t="s">
        <v>57</v>
      </c>
      <c r="C21" s="33"/>
      <c r="D21" s="18"/>
      <c r="E21" s="32"/>
      <c r="F21" s="32"/>
    </row>
    <row r="22" spans="1:6" s="54" customFormat="1" ht="76.5" x14ac:dyDescent="0.2">
      <c r="A22" s="51"/>
      <c r="B22" s="53" t="s">
        <v>58</v>
      </c>
      <c r="C22" s="33"/>
      <c r="D22" s="18"/>
      <c r="E22" s="32"/>
      <c r="F22" s="32"/>
    </row>
    <row r="23" spans="1:6" s="54" customFormat="1" x14ac:dyDescent="0.2">
      <c r="A23" s="74"/>
      <c r="B23" s="69" t="s">
        <v>39</v>
      </c>
      <c r="C23" s="70"/>
      <c r="D23" s="70"/>
      <c r="E23" s="71"/>
      <c r="F23" s="71"/>
    </row>
    <row r="24" spans="1:6" s="54" customFormat="1" x14ac:dyDescent="0.2">
      <c r="A24" s="51"/>
      <c r="B24" s="35" t="s">
        <v>48</v>
      </c>
      <c r="C24" s="41">
        <v>18</v>
      </c>
      <c r="D24" s="18" t="s">
        <v>1</v>
      </c>
      <c r="E24" s="40"/>
      <c r="F24" s="32">
        <f t="shared" ref="F24" si="2">C24*E24</f>
        <v>0</v>
      </c>
    </row>
    <row r="25" spans="1:6" s="54" customFormat="1" x14ac:dyDescent="0.2">
      <c r="A25" s="52"/>
      <c r="B25" s="47"/>
      <c r="C25" s="42"/>
      <c r="D25" s="43"/>
      <c r="E25" s="44"/>
      <c r="F25" s="44"/>
    </row>
    <row r="26" spans="1:6" s="54" customFormat="1" x14ac:dyDescent="0.2">
      <c r="A26" s="50"/>
      <c r="B26" s="46"/>
      <c r="C26" s="29"/>
      <c r="D26" s="30"/>
      <c r="E26" s="31"/>
      <c r="F26" s="29"/>
    </row>
    <row r="27" spans="1:6" s="54" customFormat="1" x14ac:dyDescent="0.2">
      <c r="A27" s="51">
        <f>COUNT($A$7:A26)+1</f>
        <v>4</v>
      </c>
      <c r="B27" s="34" t="s">
        <v>84</v>
      </c>
      <c r="C27" s="33"/>
      <c r="D27" s="18"/>
      <c r="E27" s="32"/>
      <c r="F27" s="32"/>
    </row>
    <row r="28" spans="1:6" s="54" customFormat="1" ht="38.25" x14ac:dyDescent="0.2">
      <c r="A28" s="51"/>
      <c r="B28" s="53" t="s">
        <v>85</v>
      </c>
      <c r="C28" s="33"/>
      <c r="D28" s="18"/>
      <c r="E28" s="32"/>
      <c r="F28" s="32"/>
    </row>
    <row r="29" spans="1:6" s="54" customFormat="1" x14ac:dyDescent="0.2">
      <c r="A29" s="74"/>
      <c r="B29" s="69" t="s">
        <v>39</v>
      </c>
      <c r="C29" s="70"/>
      <c r="D29" s="70"/>
      <c r="E29" s="71"/>
      <c r="F29" s="71"/>
    </row>
    <row r="30" spans="1:6" s="54" customFormat="1" ht="14.25" x14ac:dyDescent="0.2">
      <c r="A30" s="51"/>
      <c r="B30" s="35" t="s">
        <v>86</v>
      </c>
      <c r="C30" s="41">
        <v>38</v>
      </c>
      <c r="D30" s="18" t="s">
        <v>14</v>
      </c>
      <c r="E30" s="40"/>
      <c r="F30" s="32">
        <f>C30*E30</f>
        <v>0</v>
      </c>
    </row>
    <row r="31" spans="1:6" s="54" customFormat="1" x14ac:dyDescent="0.2">
      <c r="A31" s="52"/>
      <c r="B31" s="47"/>
      <c r="C31" s="42"/>
      <c r="D31" s="43"/>
      <c r="E31" s="44"/>
      <c r="F31" s="44"/>
    </row>
    <row r="32" spans="1:6" s="54" customFormat="1" x14ac:dyDescent="0.2">
      <c r="A32" s="50"/>
      <c r="B32" s="46"/>
      <c r="C32" s="29"/>
      <c r="D32" s="30"/>
      <c r="E32" s="31"/>
      <c r="F32" s="29"/>
    </row>
    <row r="33" spans="1:6" s="54" customFormat="1" x14ac:dyDescent="0.2">
      <c r="A33" s="51">
        <f>COUNT($A$7:A32)+1</f>
        <v>5</v>
      </c>
      <c r="B33" s="34" t="s">
        <v>90</v>
      </c>
      <c r="C33" s="33"/>
      <c r="D33" s="18"/>
      <c r="E33" s="32"/>
      <c r="F33" s="32"/>
    </row>
    <row r="34" spans="1:6" s="54" customFormat="1" ht="76.5" x14ac:dyDescent="0.2">
      <c r="A34" s="51"/>
      <c r="B34" s="53" t="s">
        <v>91</v>
      </c>
      <c r="C34" s="33"/>
      <c r="D34" s="18"/>
      <c r="E34" s="32"/>
      <c r="F34" s="32"/>
    </row>
    <row r="35" spans="1:6" s="54" customFormat="1" x14ac:dyDescent="0.2">
      <c r="A35" s="51"/>
      <c r="B35" s="35"/>
      <c r="C35" s="41">
        <v>1</v>
      </c>
      <c r="D35" s="18" t="s">
        <v>1</v>
      </c>
      <c r="E35" s="40"/>
      <c r="F35" s="32">
        <f>C35*E35</f>
        <v>0</v>
      </c>
    </row>
    <row r="36" spans="1:6" s="54" customFormat="1" x14ac:dyDescent="0.2">
      <c r="A36" s="52"/>
      <c r="B36" s="47"/>
      <c r="C36" s="42"/>
      <c r="D36" s="43"/>
      <c r="E36" s="44"/>
      <c r="F36" s="44"/>
    </row>
    <row r="37" spans="1:6" s="54" customFormat="1" x14ac:dyDescent="0.2">
      <c r="A37" s="50"/>
      <c r="B37" s="46"/>
      <c r="C37" s="29"/>
      <c r="D37" s="30"/>
      <c r="E37" s="31"/>
      <c r="F37" s="29"/>
    </row>
    <row r="38" spans="1:6" s="54" customFormat="1" x14ac:dyDescent="0.2">
      <c r="A38" s="51">
        <f>COUNT($A$7:A37)+1</f>
        <v>6</v>
      </c>
      <c r="B38" s="34" t="s">
        <v>98</v>
      </c>
      <c r="C38" s="33"/>
      <c r="D38" s="18"/>
      <c r="E38" s="32"/>
      <c r="F38" s="32"/>
    </row>
    <row r="39" spans="1:6" s="54" customFormat="1" ht="38.25" x14ac:dyDescent="0.2">
      <c r="A39" s="51"/>
      <c r="B39" s="53" t="s">
        <v>266</v>
      </c>
      <c r="C39" s="33"/>
      <c r="D39" s="18"/>
      <c r="E39" s="32"/>
      <c r="F39" s="32"/>
    </row>
    <row r="40" spans="1:6" s="54" customFormat="1" x14ac:dyDescent="0.2">
      <c r="A40" s="51"/>
      <c r="B40" s="35" t="s">
        <v>267</v>
      </c>
      <c r="C40" s="41">
        <v>15</v>
      </c>
      <c r="D40" s="18" t="s">
        <v>16</v>
      </c>
      <c r="E40" s="40"/>
      <c r="F40" s="32">
        <f>C40*E40</f>
        <v>0</v>
      </c>
    </row>
    <row r="41" spans="1:6" s="54" customFormat="1" x14ac:dyDescent="0.2">
      <c r="A41" s="52"/>
      <c r="B41" s="47"/>
      <c r="C41" s="42"/>
      <c r="D41" s="43"/>
      <c r="E41" s="44"/>
      <c r="F41" s="44"/>
    </row>
    <row r="42" spans="1:6" s="54" customFormat="1" x14ac:dyDescent="0.2">
      <c r="A42" s="50"/>
      <c r="B42" s="46"/>
      <c r="C42" s="29"/>
      <c r="D42" s="30"/>
      <c r="E42" s="31"/>
      <c r="F42" s="29"/>
    </row>
    <row r="43" spans="1:6" s="54" customFormat="1" x14ac:dyDescent="0.2">
      <c r="A43" s="51">
        <f>COUNT($A$7:A42)+1</f>
        <v>7</v>
      </c>
      <c r="B43" s="34" t="s">
        <v>170</v>
      </c>
      <c r="C43" s="33"/>
      <c r="D43" s="18"/>
      <c r="E43" s="32"/>
      <c r="F43" s="32"/>
    </row>
    <row r="44" spans="1:6" s="54" customFormat="1" x14ac:dyDescent="0.2">
      <c r="A44" s="51"/>
      <c r="B44" s="35" t="s">
        <v>171</v>
      </c>
      <c r="C44" s="41"/>
    </row>
    <row r="45" spans="1:6" s="54" customFormat="1" x14ac:dyDescent="0.2">
      <c r="A45" s="51"/>
      <c r="B45" s="35"/>
      <c r="C45" s="41">
        <v>1</v>
      </c>
      <c r="D45" s="18" t="s">
        <v>1</v>
      </c>
      <c r="E45" s="40"/>
      <c r="F45" s="32">
        <f>C45*E45</f>
        <v>0</v>
      </c>
    </row>
    <row r="46" spans="1:6" s="54" customFormat="1" x14ac:dyDescent="0.2">
      <c r="A46" s="52"/>
      <c r="B46" s="47"/>
      <c r="C46" s="42"/>
      <c r="D46" s="43"/>
      <c r="E46" s="44"/>
      <c r="F46" s="44"/>
    </row>
    <row r="47" spans="1:6" s="54" customFormat="1" x14ac:dyDescent="0.2">
      <c r="A47" s="50"/>
      <c r="B47" s="46"/>
      <c r="C47" s="29"/>
      <c r="D47" s="30"/>
      <c r="E47" s="31"/>
      <c r="F47" s="29"/>
    </row>
    <row r="48" spans="1:6" s="54" customFormat="1" x14ac:dyDescent="0.2">
      <c r="A48" s="51">
        <f>COUNT($A$7:A47)+1</f>
        <v>8</v>
      </c>
      <c r="B48" s="34" t="s">
        <v>172</v>
      </c>
      <c r="C48" s="33"/>
      <c r="D48" s="18"/>
      <c r="E48" s="32"/>
      <c r="F48" s="32"/>
    </row>
    <row r="49" spans="1:6" s="54" customFormat="1" x14ac:dyDescent="0.2">
      <c r="A49" s="51"/>
      <c r="B49" s="35" t="s">
        <v>173</v>
      </c>
      <c r="C49" s="41"/>
      <c r="D49" s="18"/>
      <c r="E49" s="32"/>
      <c r="F49" s="32"/>
    </row>
    <row r="50" spans="1:6" s="54" customFormat="1" x14ac:dyDescent="0.2">
      <c r="A50" s="72"/>
      <c r="B50" s="73"/>
      <c r="C50" s="70">
        <v>1</v>
      </c>
      <c r="D50" s="18" t="s">
        <v>1</v>
      </c>
      <c r="E50" s="40"/>
      <c r="F50" s="32">
        <f>C50*E50</f>
        <v>0</v>
      </c>
    </row>
    <row r="51" spans="1:6" s="54" customFormat="1" x14ac:dyDescent="0.2">
      <c r="A51" s="52"/>
      <c r="B51" s="47"/>
      <c r="C51" s="42"/>
      <c r="D51" s="43"/>
      <c r="E51" s="44"/>
      <c r="F51" s="44"/>
    </row>
    <row r="52" spans="1:6" s="54" customFormat="1" x14ac:dyDescent="0.2">
      <c r="A52" s="50"/>
      <c r="B52" s="46"/>
      <c r="C52" s="29"/>
      <c r="D52" s="30"/>
      <c r="E52" s="31"/>
      <c r="F52" s="29"/>
    </row>
    <row r="53" spans="1:6" s="54" customFormat="1" x14ac:dyDescent="0.2">
      <c r="A53" s="51">
        <f>COUNT($A$7:A52)+1</f>
        <v>9</v>
      </c>
      <c r="B53" s="34" t="s">
        <v>174</v>
      </c>
      <c r="C53" s="33"/>
      <c r="D53" s="18"/>
      <c r="E53" s="32"/>
      <c r="F53" s="32"/>
    </row>
    <row r="54" spans="1:6" s="54" customFormat="1" ht="17.25" customHeight="1" x14ac:dyDescent="0.2">
      <c r="A54" s="51"/>
      <c r="B54" s="35" t="s">
        <v>175</v>
      </c>
      <c r="C54" s="41"/>
      <c r="D54" s="18"/>
      <c r="E54" s="32"/>
      <c r="F54" s="32"/>
    </row>
    <row r="55" spans="1:6" s="54" customFormat="1" x14ac:dyDescent="0.2">
      <c r="A55" s="51"/>
      <c r="B55" s="35" t="s">
        <v>142</v>
      </c>
      <c r="C55" s="41">
        <v>8</v>
      </c>
      <c r="D55" s="18" t="s">
        <v>1</v>
      </c>
      <c r="E55" s="40"/>
      <c r="F55" s="32">
        <f t="shared" ref="F55" si="3">C55*E55</f>
        <v>0</v>
      </c>
    </row>
    <row r="56" spans="1:6" s="54" customFormat="1" x14ac:dyDescent="0.2">
      <c r="A56" s="52"/>
      <c r="B56" s="47"/>
      <c r="C56" s="42"/>
      <c r="D56" s="43"/>
      <c r="E56" s="44"/>
      <c r="F56" s="44"/>
    </row>
    <row r="57" spans="1:6" s="54" customFormat="1" x14ac:dyDescent="0.2">
      <c r="A57" s="50"/>
      <c r="B57" s="46"/>
      <c r="C57" s="29"/>
      <c r="D57" s="30"/>
      <c r="E57" s="31"/>
      <c r="F57" s="29"/>
    </row>
    <row r="58" spans="1:6" s="54" customFormat="1" x14ac:dyDescent="0.2">
      <c r="A58" s="51">
        <f>COUNT($A$7:A57)+1</f>
        <v>10</v>
      </c>
      <c r="B58" s="34" t="s">
        <v>17</v>
      </c>
      <c r="C58" s="33"/>
      <c r="D58" s="18"/>
      <c r="E58" s="32"/>
      <c r="F58" s="32"/>
    </row>
    <row r="59" spans="1:6" s="54" customFormat="1" ht="38.25" x14ac:dyDescent="0.2">
      <c r="A59" s="51"/>
      <c r="B59" s="35" t="s">
        <v>193</v>
      </c>
      <c r="C59" s="41"/>
      <c r="D59" s="18"/>
      <c r="E59" s="32"/>
      <c r="F59" s="32"/>
    </row>
    <row r="60" spans="1:6" s="54" customFormat="1" x14ac:dyDescent="0.2">
      <c r="B60" s="114"/>
      <c r="C60" s="70"/>
      <c r="D60" s="115">
        <v>0.1</v>
      </c>
      <c r="E60" s="71"/>
      <c r="F60" s="85">
        <f>SUM(F10:F56)*D60</f>
        <v>0</v>
      </c>
    </row>
    <row r="61" spans="1:6" s="54" customFormat="1" x14ac:dyDescent="0.2">
      <c r="A61" s="116"/>
      <c r="B61" s="117"/>
      <c r="C61" s="118"/>
      <c r="D61" s="119"/>
      <c r="E61" s="120"/>
      <c r="F61" s="120"/>
    </row>
    <row r="62" spans="1:6" s="54" customFormat="1" x14ac:dyDescent="0.2">
      <c r="A62" s="36"/>
      <c r="B62" s="48" t="s">
        <v>194</v>
      </c>
      <c r="C62" s="37"/>
      <c r="D62" s="38"/>
      <c r="E62" s="39" t="s">
        <v>13</v>
      </c>
      <c r="F62" s="39">
        <f>SUM(F10:F61)</f>
        <v>0</v>
      </c>
    </row>
  </sheetData>
  <sheetProtection algorithmName="SHA-512" hashValue="7G2J9NOEF/13wvVxg2VjF1eycaErSKW8ovMgsykGC0sMGYyEGGnXD9qNAu1k6+PcxZf5KgIzT0CGN96gDkRG7w==" saltValue="R7y/axh/329+F8YABW/zuw==" spinCount="100000" sheet="1" objects="1" scenarios="1"/>
  <pageMargins left="0.78740157480314965" right="0.27559055118110237" top="0.86614173228346458" bottom="0.74803149606299213" header="0.31496062992125984" footer="0.51181102362204722"/>
  <pageSetup paperSize="9" orientation="portrait" r:id="rId1"/>
  <headerFooter alignWithMargins="0">
    <oddHeader>&amp;LENERGETIKA LJUBLJANA d.o.o.&amp;RENLJ-SIR-373/25</oddHeader>
    <oddFooter>&amp;C&amp;"Arial,Navadno"&amp;P / &amp;N</oddFooter>
  </headerFooter>
  <rowBreaks count="2" manualBreakCount="2">
    <brk id="19" max="5" man="1"/>
    <brk id="5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9</vt:i4>
      </vt:variant>
    </vt:vector>
  </HeadingPairs>
  <TitlesOfParts>
    <vt:vector size="14" baseType="lpstr">
      <vt:lpstr>Rekapitulacija_VO_SD</vt:lpstr>
      <vt:lpstr>Vrocevod_T-1800_SD</vt:lpstr>
      <vt:lpstr>Vrocevod_T-1811_SD</vt:lpstr>
      <vt:lpstr>Vrocevod_T-1814_SD</vt:lpstr>
      <vt:lpstr>Vrocevod_P-222_SD</vt:lpstr>
      <vt:lpstr>Rekapitulacija_VO_SD!Področje_tiskanja</vt:lpstr>
      <vt:lpstr>'Vrocevod_P-222_SD'!Področje_tiskanja</vt:lpstr>
      <vt:lpstr>'Vrocevod_T-1800_SD'!Področje_tiskanja</vt:lpstr>
      <vt:lpstr>'Vrocevod_T-1811_SD'!Področje_tiskanja</vt:lpstr>
      <vt:lpstr>'Vrocevod_T-1814_SD'!Področje_tiskanja</vt:lpstr>
      <vt:lpstr>'Vrocevod_P-222_SD'!Tiskanje_naslovov</vt:lpstr>
      <vt:lpstr>'Vrocevod_T-1800_SD'!Tiskanje_naslovov</vt:lpstr>
      <vt:lpstr>'Vrocevod_T-1811_SD'!Tiskanje_naslovov</vt:lpstr>
      <vt:lpstr>'Vrocevod_T-1814_SD'!Tiskanje_naslovov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popisi plin 100mbar</dc:title>
  <dc:creator>Uporabnik sistema Windows</dc:creator>
  <dc:description>izdelan: 31/08-2005</dc:description>
  <cp:lastModifiedBy>Silvester Koren</cp:lastModifiedBy>
  <cp:lastPrinted>2024-11-12T08:47:24Z</cp:lastPrinted>
  <dcterms:created xsi:type="dcterms:W3CDTF">1999-05-03T05:58:28Z</dcterms:created>
  <dcterms:modified xsi:type="dcterms:W3CDTF">2025-11-07T10:18:25Z</dcterms:modified>
</cp:coreProperties>
</file>